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tchell.sharepoint.com/sites/694200/Shared Documents/General/7022 Nicholas/`CB Wire/4.0  Pre-Design Ph/4.11 Scope Matrix and Input/"/>
    </mc:Choice>
  </mc:AlternateContent>
  <xr:revisionPtr revIDLastSave="1341" documentId="8_{9DAAB055-6834-46DC-85E2-3052374FC0CB}" xr6:coauthVersionLast="47" xr6:coauthVersionMax="47" xr10:uidLastSave="{62C3A103-9B2D-4FB7-B627-495CF8DC833F}"/>
  <bookViews>
    <workbookView xWindow="28680" yWindow="-120" windowWidth="29040" windowHeight="15840" xr2:uid="{B97A44B4-285B-43F4-9489-C31BD70DB0A6}"/>
  </bookViews>
  <sheets>
    <sheet name="Admin Ofc" sheetId="44" r:id="rId1"/>
    <sheet name="Admin Clst" sheetId="49" r:id="rId2"/>
    <sheet name="Nurse" sheetId="45" r:id="rId3"/>
    <sheet name="Principal " sheetId="52" r:id="rId4"/>
    <sheet name="Break Galley" sheetId="46" r:id="rId5"/>
    <sheet name="Kitchen Ofc" sheetId="42" r:id="rId6"/>
    <sheet name="MPR Kitchen" sheetId="40" r:id="rId7"/>
    <sheet name="MPR Storage " sheetId="43" r:id="rId8"/>
    <sheet name="MPR CR" sheetId="58" r:id="rId9"/>
    <sheet name="MPR Breakroom " sheetId="53" r:id="rId10"/>
    <sheet name="MPR" sheetId="38" r:id="rId11"/>
    <sheet name="Assmt Sht CR02 " sheetId="11" r:id="rId12"/>
    <sheet name="Assmt Sht CR03 " sheetId="12" r:id="rId13"/>
    <sheet name="Assmt Sht CR04  " sheetId="13" r:id="rId14"/>
    <sheet name="Assmt Sht CR05  " sheetId="14" r:id="rId15"/>
    <sheet name="Assmt Sht CR06  " sheetId="15" r:id="rId16"/>
    <sheet name="Assmt Sht CR07  " sheetId="16" r:id="rId17"/>
    <sheet name="Assmt Sht CR08" sheetId="17" r:id="rId18"/>
    <sheet name="Assmt Sht CR09 " sheetId="18" r:id="rId19"/>
    <sheet name="Assmt Sht CR10" sheetId="19" r:id="rId20"/>
    <sheet name="Assmt Sht CR11" sheetId="20" r:id="rId21"/>
    <sheet name="Assmt Sht CR12" sheetId="21" r:id="rId22"/>
    <sheet name="Assmt Sht CR13-B1 " sheetId="41" r:id="rId23"/>
    <sheet name="Assmt Sht CR14" sheetId="22" r:id="rId24"/>
    <sheet name="Assmt Sht CR15 " sheetId="23" r:id="rId25"/>
    <sheet name="Assmt Sht CR16 " sheetId="24" r:id="rId26"/>
    <sheet name="Assmt Sht CR17 " sheetId="25" r:id="rId27"/>
    <sheet name="Assmt Sht CR18  " sheetId="26" r:id="rId28"/>
    <sheet name="Assmt Sht CR19   " sheetId="27" r:id="rId29"/>
    <sheet name="Assmt Sht CR20 " sheetId="28" r:id="rId30"/>
    <sheet name="Assmt Sht CR21 " sheetId="29" r:id="rId31"/>
    <sheet name="Assmt Sht CR22 " sheetId="30" r:id="rId32"/>
    <sheet name="Assmt Sht CR23 " sheetId="31" r:id="rId33"/>
    <sheet name="Assmt Sht CR24  " sheetId="32" r:id="rId34"/>
    <sheet name="Assmt Sht CR25  " sheetId="33" r:id="rId35"/>
    <sheet name="Assmt Sht CR26 " sheetId="34" r:id="rId36"/>
    <sheet name="Assmt Sht CR27 " sheetId="35" r:id="rId37"/>
    <sheet name="Assmt Sht CR28 " sheetId="36" r:id="rId38"/>
    <sheet name="Assmt Sht CR33 " sheetId="37" r:id="rId39"/>
    <sheet name="Assmt Sht CRK1 " sheetId="39" r:id="rId40"/>
    <sheet name="Assmt Sht T-K (PreSchool)" sheetId="51" r:id="rId41"/>
    <sheet name="Portable Restroom-Boys" sheetId="54" r:id="rId42"/>
    <sheet name="Perm Restrooms" sheetId="57" r:id="rId43"/>
    <sheet name="Exterior" sheetId="48" r:id="rId44"/>
  </sheets>
  <definedNames>
    <definedName name="_xlnm._FilterDatabase" localSheetId="1" hidden="1">'Admin Clst'!$A$6:$C$8</definedName>
    <definedName name="_xlnm._FilterDatabase" localSheetId="0" hidden="1">'Admin Ofc'!$A$6:$C$11</definedName>
    <definedName name="_xlnm._FilterDatabase" localSheetId="11" hidden="1">'Assmt Sht CR02 '!$A$6:$C$13</definedName>
    <definedName name="_xlnm._FilterDatabase" localSheetId="12" hidden="1">'Assmt Sht CR03 '!$A$6:$C$12</definedName>
    <definedName name="_xlnm._FilterDatabase" localSheetId="13" hidden="1">'Assmt Sht CR04  '!$A$10:$C$16</definedName>
    <definedName name="_xlnm._FilterDatabase" localSheetId="14" hidden="1">'Assmt Sht CR05  '!$A$6:$C$10</definedName>
    <definedName name="_xlnm._FilterDatabase" localSheetId="15" hidden="1">'Assmt Sht CR06  '!$A$6:$C$10</definedName>
    <definedName name="_xlnm._FilterDatabase" localSheetId="16" hidden="1">'Assmt Sht CR07  '!$A$6:$C$10</definedName>
    <definedName name="_xlnm._FilterDatabase" localSheetId="17" hidden="1">'Assmt Sht CR08'!$A$6:$C$12</definedName>
    <definedName name="_xlnm._FilterDatabase" localSheetId="18" hidden="1">'Assmt Sht CR09 '!$A$6:$C$11</definedName>
    <definedName name="_xlnm._FilterDatabase" localSheetId="19" hidden="1">'Assmt Sht CR10'!$A$6:$C$14</definedName>
    <definedName name="_xlnm._FilterDatabase" localSheetId="20" hidden="1">'Assmt Sht CR11'!$A$6:$C$12</definedName>
    <definedName name="_xlnm._FilterDatabase" localSheetId="21" hidden="1">'Assmt Sht CR12'!$A$6:$C$12</definedName>
    <definedName name="_xlnm._FilterDatabase" localSheetId="22" hidden="1">'Assmt Sht CR13-B1 '!$A$6:$C$14</definedName>
    <definedName name="_xlnm._FilterDatabase" localSheetId="23" hidden="1">'Assmt Sht CR14'!$A$6:$C$16</definedName>
    <definedName name="_xlnm._FilterDatabase" localSheetId="24" hidden="1">'Assmt Sht CR15 '!$A$6:$C$22</definedName>
    <definedName name="_xlnm._FilterDatabase" localSheetId="25" hidden="1">'Assmt Sht CR16 '!$A$6:$C$16</definedName>
    <definedName name="_xlnm._FilterDatabase" localSheetId="26" hidden="1">'Assmt Sht CR17 '!$A$6:$C$13</definedName>
    <definedName name="_xlnm._FilterDatabase" localSheetId="27" hidden="1">'Assmt Sht CR18  '!$A$6:$C$14</definedName>
    <definedName name="_xlnm._FilterDatabase" localSheetId="28" hidden="1">'Assmt Sht CR19   '!$A$6:$C$15</definedName>
    <definedName name="_xlnm._FilterDatabase" localSheetId="29" hidden="1">'Assmt Sht CR20 '!$A$6:$C$11</definedName>
    <definedName name="_xlnm._FilterDatabase" localSheetId="30" hidden="1">'Assmt Sht CR21 '!$A$6:$C$13</definedName>
    <definedName name="_xlnm._FilterDatabase" localSheetId="31" hidden="1">'Assmt Sht CR22 '!$A$6:$C$18</definedName>
    <definedName name="_xlnm._FilterDatabase" localSheetId="32" hidden="1">'Assmt Sht CR23 '!$A$6:$C$19</definedName>
    <definedName name="_xlnm._FilterDatabase" localSheetId="33" hidden="1">'Assmt Sht CR24  '!$A$6:$C$12</definedName>
    <definedName name="_xlnm._FilterDatabase" localSheetId="34" hidden="1">'Assmt Sht CR25  '!$A$6:$C$10</definedName>
    <definedName name="_xlnm._FilterDatabase" localSheetId="35" hidden="1">'Assmt Sht CR26 '!$A$6:$C$11</definedName>
    <definedName name="_xlnm._FilterDatabase" localSheetId="36" hidden="1">'Assmt Sht CR27 '!$A$6:$C$12</definedName>
    <definedName name="_xlnm._FilterDatabase" localSheetId="37" hidden="1">'Assmt Sht CR28 '!$A$6:$C$12</definedName>
    <definedName name="_xlnm._FilterDatabase" localSheetId="38" hidden="1">'Assmt Sht CR33 '!$A$6:$C$15</definedName>
    <definedName name="_xlnm._FilterDatabase" localSheetId="39" hidden="1">'Assmt Sht CRK1 '!$A$6:$C$17</definedName>
    <definedName name="_xlnm._FilterDatabase" localSheetId="40" hidden="1">'Assmt Sht T-K (PreSchool)'!$A$7:$C$17</definedName>
    <definedName name="_xlnm._FilterDatabase" localSheetId="4" hidden="1">'Break Galley'!$A$6:$C$17</definedName>
    <definedName name="_xlnm._FilterDatabase" localSheetId="43" hidden="1">Exterior!$A$3:$C$15</definedName>
    <definedName name="_xlnm._FilterDatabase" localSheetId="5" hidden="1">'Kitchen Ofc'!$A$6:$C$10</definedName>
    <definedName name="_xlnm._FilterDatabase" localSheetId="10" hidden="1">MPR!$A$7:$C$15</definedName>
    <definedName name="_xlnm._FilterDatabase" localSheetId="9" hidden="1">'MPR Breakroom '!$A$6:$C$10</definedName>
    <definedName name="_xlnm._FilterDatabase" localSheetId="8" hidden="1">'MPR CR'!$A$6:$C$10</definedName>
    <definedName name="_xlnm._FilterDatabase" localSheetId="6" hidden="1">'MPR Kitchen'!$A$6:$C$14</definedName>
    <definedName name="_xlnm._FilterDatabase" localSheetId="7" hidden="1">'MPR Storage '!$A$6:$C$8</definedName>
    <definedName name="_xlnm._FilterDatabase" localSheetId="2" hidden="1">Nurse!$A$6:$C$13</definedName>
    <definedName name="_xlnm._FilterDatabase" localSheetId="41" hidden="1">'Portable Restroom-Boys'!$A$7:$C$19</definedName>
    <definedName name="_xlnm._FilterDatabase" localSheetId="3" hidden="1">'Principal '!$A$10:$C$15</definedName>
    <definedName name="_xlnm.Print_Area" localSheetId="1">'Admin Clst'!$A$2:$C$8</definedName>
    <definedName name="_xlnm.Print_Area" localSheetId="0">'Admin Ofc'!$A$2:$C$11</definedName>
    <definedName name="_xlnm.Print_Area" localSheetId="11">'Assmt Sht CR02 '!$A$2:$C$13</definedName>
    <definedName name="_xlnm.Print_Area" localSheetId="12">'Assmt Sht CR03 '!$A$2:$C$11</definedName>
    <definedName name="_xlnm.Print_Area" localSheetId="13">'Assmt Sht CR04  '!$A$2:$C$15</definedName>
    <definedName name="_xlnm.Print_Area" localSheetId="14">'Assmt Sht CR05  '!$A$2:$C$10</definedName>
    <definedName name="_xlnm.Print_Area" localSheetId="15">'Assmt Sht CR06  '!$A$2:$C$10</definedName>
    <definedName name="_xlnm.Print_Area" localSheetId="16">'Assmt Sht CR07  '!$A$2:$C$9</definedName>
    <definedName name="_xlnm.Print_Area" localSheetId="17">'Assmt Sht CR08'!$A$2:$C$12</definedName>
    <definedName name="_xlnm.Print_Area" localSheetId="18">'Assmt Sht CR09 '!$A$2:$C$11</definedName>
    <definedName name="_xlnm.Print_Area" localSheetId="19">'Assmt Sht CR10'!$A$2:$C$14</definedName>
    <definedName name="_xlnm.Print_Area" localSheetId="20">'Assmt Sht CR11'!$A$2:$C$12</definedName>
    <definedName name="_xlnm.Print_Area" localSheetId="21">'Assmt Sht CR12'!$A$2:$C$12</definedName>
    <definedName name="_xlnm.Print_Area" localSheetId="22">'Assmt Sht CR13-B1 '!$A$2:$C$14</definedName>
    <definedName name="_xlnm.Print_Area" localSheetId="23">'Assmt Sht CR14'!$A$2:$C$16</definedName>
    <definedName name="_xlnm.Print_Area" localSheetId="24">'Assmt Sht CR15 '!$A$2:$C$22</definedName>
    <definedName name="_xlnm.Print_Area" localSheetId="25">'Assmt Sht CR16 '!$A$2:$C$16</definedName>
    <definedName name="_xlnm.Print_Area" localSheetId="26">'Assmt Sht CR17 '!$A$2:$C$13</definedName>
    <definedName name="_xlnm.Print_Area" localSheetId="27">'Assmt Sht CR18  '!$A$2:$C$14</definedName>
    <definedName name="_xlnm.Print_Area" localSheetId="28">'Assmt Sht CR19   '!$A$2:$C$15</definedName>
    <definedName name="_xlnm.Print_Area" localSheetId="29">'Assmt Sht CR20 '!$A$2:$C$11</definedName>
    <definedName name="_xlnm.Print_Area" localSheetId="30">'Assmt Sht CR21 '!$A$2:$C$12</definedName>
    <definedName name="_xlnm.Print_Area" localSheetId="31">'Assmt Sht CR22 '!$A$2:$C$18</definedName>
    <definedName name="_xlnm.Print_Area" localSheetId="32">'Assmt Sht CR23 '!$A$2:$C$19</definedName>
    <definedName name="_xlnm.Print_Area" localSheetId="33">'Assmt Sht CR24  '!$A$2:$C$12</definedName>
    <definedName name="_xlnm.Print_Area" localSheetId="34">'Assmt Sht CR25  '!$A$2:$C$10</definedName>
    <definedName name="_xlnm.Print_Area" localSheetId="35">'Assmt Sht CR26 '!$A$2:$C$11</definedName>
    <definedName name="_xlnm.Print_Area" localSheetId="36">'Assmt Sht CR27 '!$A$2:$C$12</definedName>
    <definedName name="_xlnm.Print_Area" localSheetId="37">'Assmt Sht CR28 '!$A$2:$E$12</definedName>
    <definedName name="_xlnm.Print_Area" localSheetId="38">'Assmt Sht CR33 '!$A$2:$C$15</definedName>
    <definedName name="_xlnm.Print_Area" localSheetId="39">'Assmt Sht CRK1 '!$A$2:$C$17</definedName>
    <definedName name="_xlnm.Print_Area" localSheetId="40">'Assmt Sht T-K (PreSchool)'!$A$2:$C$14</definedName>
    <definedName name="_xlnm.Print_Area" localSheetId="4">'Break Galley'!$A$2:$C$17</definedName>
    <definedName name="_xlnm.Print_Area" localSheetId="5">'Kitchen Ofc'!$A$2:$C$10</definedName>
    <definedName name="_xlnm.Print_Area" localSheetId="10">MPR!$A$2:$C$15</definedName>
    <definedName name="_xlnm.Print_Area" localSheetId="9">'MPR Breakroom '!$A$2:$C$10</definedName>
    <definedName name="_xlnm.Print_Area" localSheetId="8">'MPR CR'!$A$2:$C$10</definedName>
    <definedName name="_xlnm.Print_Area" localSheetId="6">'MPR Kitchen'!$A$2:$C$14</definedName>
    <definedName name="_xlnm.Print_Area" localSheetId="7">'MPR Storage '!$A$2:$C$8</definedName>
    <definedName name="_xlnm.Print_Area" localSheetId="2">Nurse!$A$1:$C$13</definedName>
    <definedName name="_xlnm.Print_Area" localSheetId="41">'Portable Restroom-Boys'!$B$1:$C$18</definedName>
    <definedName name="_xlnm.Print_Area" localSheetId="3">'Principal '!$A$1:$C$15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8" l="1"/>
  <c r="C4" i="12"/>
  <c r="C8" i="13"/>
  <c r="C4" i="13"/>
  <c r="C4" i="14"/>
  <c r="C4" i="15"/>
  <c r="C4" i="16"/>
  <c r="C4" i="17"/>
  <c r="C4" i="18"/>
  <c r="C4" i="19"/>
  <c r="C4" i="20"/>
  <c r="C4" i="21"/>
  <c r="C4" i="41"/>
  <c r="C4" i="22"/>
  <c r="C4" i="23"/>
  <c r="C4" i="24"/>
  <c r="C4" i="25"/>
  <c r="C4" i="26"/>
  <c r="C4" i="27"/>
  <c r="C4" i="28"/>
  <c r="C4" i="29"/>
  <c r="C4" i="30"/>
  <c r="C4" i="31"/>
  <c r="C4" i="32"/>
  <c r="C4" i="33"/>
  <c r="C4" i="34"/>
  <c r="C4" i="35"/>
  <c r="C4" i="36"/>
  <c r="C4" i="37"/>
  <c r="C8" i="39"/>
  <c r="C4" i="39"/>
  <c r="C5" i="51"/>
  <c r="C4" i="54"/>
  <c r="C4" i="11"/>
  <c r="C5" i="38"/>
  <c r="C4" i="53"/>
  <c r="C4" i="43" l="1"/>
  <c r="C4" i="40"/>
  <c r="C4" i="46"/>
  <c r="C4" i="52"/>
  <c r="C8" i="52"/>
  <c r="C4" i="45"/>
  <c r="C4" i="42"/>
  <c r="C5" i="46"/>
  <c r="C4" i="49"/>
  <c r="C4" i="44"/>
</calcChain>
</file>

<file path=xl/sharedStrings.xml><?xml version="1.0" encoding="utf-8"?>
<sst xmlns="http://schemas.openxmlformats.org/spreadsheetml/2006/main" count="1172" uniqueCount="317">
  <si>
    <t>Pressure Wash</t>
  </si>
  <si>
    <t>Exterior</t>
  </si>
  <si>
    <t>Paint</t>
  </si>
  <si>
    <t>Interior</t>
  </si>
  <si>
    <t xml:space="preserve">Interior </t>
  </si>
  <si>
    <t>Site signage needed (Example: ADA Parking)</t>
  </si>
  <si>
    <t>CR 10</t>
  </si>
  <si>
    <t>CR 11</t>
  </si>
  <si>
    <t>CR 12</t>
  </si>
  <si>
    <t>CR 14</t>
  </si>
  <si>
    <t>CR 15</t>
  </si>
  <si>
    <t>CR 16</t>
  </si>
  <si>
    <t>CR 17</t>
  </si>
  <si>
    <t>CR 18</t>
  </si>
  <si>
    <t>CR 19</t>
  </si>
  <si>
    <t>CR 20</t>
  </si>
  <si>
    <t>CR 21</t>
  </si>
  <si>
    <t>CR 22</t>
  </si>
  <si>
    <t>CR 23</t>
  </si>
  <si>
    <t>CR 24</t>
  </si>
  <si>
    <t>CR 25</t>
  </si>
  <si>
    <t>CR 26</t>
  </si>
  <si>
    <t>CR 27</t>
  </si>
  <si>
    <t>CR 28</t>
  </si>
  <si>
    <t>Int/Ext</t>
  </si>
  <si>
    <t>Bldg 004</t>
  </si>
  <si>
    <t>Bldg 005</t>
  </si>
  <si>
    <t>Bldg P01</t>
  </si>
  <si>
    <t>Bldg P02</t>
  </si>
  <si>
    <t>Bldg P05</t>
  </si>
  <si>
    <t>Bldg P06</t>
  </si>
  <si>
    <t>Bldg P07</t>
  </si>
  <si>
    <t>Bldg P08</t>
  </si>
  <si>
    <t>Comments</t>
  </si>
  <si>
    <t>Tackable Surface</t>
  </si>
  <si>
    <t>Door Repair</t>
  </si>
  <si>
    <t>Door Replaced</t>
  </si>
  <si>
    <t>Interior Electrical Panel Repair Work</t>
  </si>
  <si>
    <t>Wall Dry Rot</t>
  </si>
  <si>
    <t>Floor Dry Rot</t>
  </si>
  <si>
    <t>Repair Type</t>
  </si>
  <si>
    <t>Ramps/Stairs Repaired</t>
  </si>
  <si>
    <t>White Board</t>
  </si>
  <si>
    <t>Demo Restroom</t>
  </si>
  <si>
    <t>Casework Painted</t>
  </si>
  <si>
    <t>Casework Repaired</t>
  </si>
  <si>
    <t>Casework Reattached</t>
  </si>
  <si>
    <t>CR 02</t>
  </si>
  <si>
    <t>CR 03</t>
  </si>
  <si>
    <t>CR 04</t>
  </si>
  <si>
    <t>CR 09</t>
  </si>
  <si>
    <t>CR 33</t>
  </si>
  <si>
    <t>MPR</t>
  </si>
  <si>
    <t>CR K1</t>
  </si>
  <si>
    <t>Casework Painted (Stage)</t>
  </si>
  <si>
    <t>Admin Office</t>
  </si>
  <si>
    <t>Admin Closet</t>
  </si>
  <si>
    <t xml:space="preserve">Principal Bathroom </t>
  </si>
  <si>
    <t xml:space="preserve">Replace 2, Secure Remaining &amp; Paint </t>
  </si>
  <si>
    <t>Handles</t>
  </si>
  <si>
    <t xml:space="preserve">Replace All Ceiling Tiles </t>
  </si>
  <si>
    <t xml:space="preserve">Tighten Handles </t>
  </si>
  <si>
    <t xml:space="preserve">Cabinet Door </t>
  </si>
  <si>
    <t xml:space="preserve">Door Closure Repair </t>
  </si>
  <si>
    <t xml:space="preserve">Paint Ceiling Grid </t>
  </si>
  <si>
    <t xml:space="preserve">Paint Grid </t>
  </si>
  <si>
    <t>Modular Seam Trim Reattached - 30'</t>
  </si>
  <si>
    <t>Replace 4 sheets of 4x8 floor plywood</t>
  </si>
  <si>
    <t xml:space="preserve">Repair - Falling off Wall </t>
  </si>
  <si>
    <t>Bldg 001</t>
  </si>
  <si>
    <t>Ceiling Tiles Reattached and Painted</t>
  </si>
  <si>
    <t>Adjust Doors</t>
  </si>
  <si>
    <t>Nurse Office &amp; Restroom</t>
  </si>
  <si>
    <t xml:space="preserve">Bldg 001 </t>
  </si>
  <si>
    <t>Principal Office</t>
  </si>
  <si>
    <t>~Interior SQFT = 28</t>
  </si>
  <si>
    <t>Bldg 002</t>
  </si>
  <si>
    <t>MPR Kitchen Office/Storage</t>
  </si>
  <si>
    <t>Door Adjustments Needed on cabinets outside of Office/Storage Room</t>
  </si>
  <si>
    <t xml:space="preserve">MPR Storage </t>
  </si>
  <si>
    <t>Casework Removed</t>
  </si>
  <si>
    <t>Remove Metal Cabinet Over the Sink</t>
  </si>
  <si>
    <t>MPR Kitchen</t>
  </si>
  <si>
    <t>MPR - Breakroom</t>
  </si>
  <si>
    <t>Admin - Break/Galley Kitchen</t>
  </si>
  <si>
    <t>Reattach loose ceiling tiles</t>
  </si>
  <si>
    <t xml:space="preserve">Paint </t>
  </si>
  <si>
    <t>Ceiling Tiles and Mastic will be removed by HAZMAT Contractor (NIC)</t>
  </si>
  <si>
    <t xml:space="preserve">Stage Elevator </t>
  </si>
  <si>
    <t>Ice Machine</t>
  </si>
  <si>
    <t>Bldg P09</t>
  </si>
  <si>
    <t>Bldg P03</t>
  </si>
  <si>
    <t>Add Exterior LED Light at Back of Classroom</t>
  </si>
  <si>
    <t>(No Bldg #)</t>
  </si>
  <si>
    <t>Bldg 006</t>
  </si>
  <si>
    <t>Miscellaneous Exterior</t>
  </si>
  <si>
    <t>Bldg P10</t>
  </si>
  <si>
    <t>Not Shown on Site Plan</t>
  </si>
  <si>
    <t>Portable Restroom - Boys &amp; Girls</t>
  </si>
  <si>
    <t>Interior - Boys</t>
  </si>
  <si>
    <t>Exterior - Girls</t>
  </si>
  <si>
    <t>Interior - Girls</t>
  </si>
  <si>
    <t>Exterior - All</t>
  </si>
  <si>
    <t>Ceiling Tiles</t>
  </si>
  <si>
    <t xml:space="preserve">Replace (1) 4x8 FRP Section </t>
  </si>
  <si>
    <t>Removal of Ceiling Tiles (NIC)</t>
  </si>
  <si>
    <t>Complete Exterior of all Buildings including the brick</t>
  </si>
  <si>
    <t>Scope TBD - Covered by Owner Allowance</t>
  </si>
  <si>
    <t>Items to Demo &amp; Remove</t>
  </si>
  <si>
    <t>Item</t>
  </si>
  <si>
    <t>Ceiling Tiles: Replace (2), Secure Remaining &amp; Paint</t>
  </si>
  <si>
    <t>Restroom - Paint</t>
  </si>
  <si>
    <t>T-Bar Ceiling Acoustical Tiles</t>
  </si>
  <si>
    <t xml:space="preserve">1 Tile Replaced, Rest Put in Place Up &amp; Painted </t>
  </si>
  <si>
    <t>Rest Room - New Vinyl Floor</t>
  </si>
  <si>
    <t xml:space="preserve">Ceiling Tiles </t>
  </si>
  <si>
    <t xml:space="preserve">Replace (2) , Secure as needed &amp; Paint </t>
  </si>
  <si>
    <t xml:space="preserve">Ceiling (Main Area) - Smooth Texture &amp; Paint </t>
  </si>
  <si>
    <t>Paint (Main Area + Stage)</t>
  </si>
  <si>
    <t>Will be removed by HAZMAT/Demo</t>
  </si>
  <si>
    <t>Replace 2, Secure as needed</t>
  </si>
  <si>
    <t>Storage Room in CR 04</t>
  </si>
  <si>
    <t>Storage Room Paint</t>
  </si>
  <si>
    <t>Walls + Ceiling (Hard Lid)</t>
  </si>
  <si>
    <t>CR 05 (Set-up as a Library)</t>
  </si>
  <si>
    <t>Re-Attach as Needed</t>
  </si>
  <si>
    <t xml:space="preserve">Replace 10, Secure as needed &amp; Paint </t>
  </si>
  <si>
    <t xml:space="preserve">CR 07 </t>
  </si>
  <si>
    <t>CR 08</t>
  </si>
  <si>
    <t>Secure Tiles as Needed</t>
  </si>
  <si>
    <t>1 Door - Weather Strip Replaced</t>
  </si>
  <si>
    <t>5 Replaced, Secure as Needed</t>
  </si>
  <si>
    <t>(Currently Not Painted)</t>
  </si>
  <si>
    <t>Secure as Needed</t>
  </si>
  <si>
    <t>North side door needs to be repaired</t>
  </si>
  <si>
    <t>Ceiling Tiles Re-Attach as Needed</t>
  </si>
  <si>
    <t>1 Replace = Re-Attach as Needed</t>
  </si>
  <si>
    <t>CR 13 - B1</t>
  </si>
  <si>
    <t>Dry Rot</t>
  </si>
  <si>
    <t xml:space="preserve">Replace Plywood on (2) Ramps </t>
  </si>
  <si>
    <t>Dry Rot on Roof Soffit  2'x4' Area</t>
  </si>
  <si>
    <t>Install New Blinds</t>
  </si>
  <si>
    <t xml:space="preserve">Replace (4) </t>
  </si>
  <si>
    <t>Replace 1, Secure as Needed</t>
  </si>
  <si>
    <t>NE Corner Trim Replacement</t>
  </si>
  <si>
    <t>Open Electrical Conduit with Exposed Wires</t>
  </si>
  <si>
    <t>Remove and Cap (See Photo)</t>
  </si>
  <si>
    <t>Dry Rot at Side of Window, Replace Rotted Roof Sheeting (See Photo)</t>
  </si>
  <si>
    <t>Repair Countertops (See Photo)</t>
  </si>
  <si>
    <t>Roof Substrate Repair</t>
  </si>
  <si>
    <t>(See Photo)</t>
  </si>
  <si>
    <t xml:space="preserve">Edge of Countertop </t>
  </si>
  <si>
    <t>Door Replacement</t>
  </si>
  <si>
    <t>Re-Attached as Needed</t>
  </si>
  <si>
    <t>2 Handles Needed</t>
  </si>
  <si>
    <t>Drapes</t>
  </si>
  <si>
    <t>Remove</t>
  </si>
  <si>
    <t>Replace 4 + Secure As Needed</t>
  </si>
  <si>
    <t>Replace Missing Handle</t>
  </si>
  <si>
    <t xml:space="preserve">10' x 10' Area + Mod Seam Facia </t>
  </si>
  <si>
    <t>Replace 1 Tile</t>
  </si>
  <si>
    <t>Match Other RABs on Campus - Spec to be provided for RAB Fixture</t>
  </si>
  <si>
    <t>Hole Above Door, infill (See Photo)</t>
  </si>
  <si>
    <t>Replace Plywood at Front &amp; Back Doors (See Photos)</t>
  </si>
  <si>
    <t>Electrical Repair</t>
  </si>
  <si>
    <t>Install Cap on Electrical Conduit (See Photo)</t>
  </si>
  <si>
    <t>Shelving Reattached</t>
  </si>
  <si>
    <t>18' x 6</t>
  </si>
  <si>
    <t>Shelving Painted</t>
  </si>
  <si>
    <t>18' x 6' of shelving (Not casework)</t>
  </si>
  <si>
    <t>Remove and Replace all 2 x 4 Tiles</t>
  </si>
  <si>
    <t>Southwest corner (See Photo)</t>
  </si>
  <si>
    <t xml:space="preserve">6'x6' case work </t>
  </si>
  <si>
    <t>Dry Rot at SW Trim &amp; Corner (See Photo)</t>
  </si>
  <si>
    <t>Plywood Replaced on (1) ramp and (1) stairs (See Photo)</t>
  </si>
  <si>
    <t>See Notes for Bldg P07 on CR 26</t>
  </si>
  <si>
    <t>Light Fixtures Repaired</t>
  </si>
  <si>
    <t>Remove &amp; Replace Siding: West Side 100 SQ FT. East Side 60 SQFT at bottom.  South Side  120 SQFT. 45 SQFT at top. Remove &amp; Replace S/W corner Trim.</t>
  </si>
  <si>
    <t>Reattach Mod Seam Trim</t>
  </si>
  <si>
    <t xml:space="preserve">Remove and Replace Skirting: East Side 12 SQFT. South Side 60 SQFT. Remove and Replace Trim: South East Corner </t>
  </si>
  <si>
    <t>Remove &amp; Replace NW Corner Trim. Remove &amp; Replace 60 SQFT of Skirt Siding with 2 Vents.</t>
  </si>
  <si>
    <t>Remove and Replace: South Side 300 SQFT &amp; East Side 60 SQFT</t>
  </si>
  <si>
    <t>Remove and Replace 8x8 Section</t>
  </si>
  <si>
    <t>Electrical Outlet Repair</t>
  </si>
  <si>
    <t>Remove and Replace all Tiles</t>
  </si>
  <si>
    <t>Replace 1- Re-Attach as Needed</t>
  </si>
  <si>
    <t>New Restroom Vinyl Flooring</t>
  </si>
  <si>
    <t>Rest Room</t>
  </si>
  <si>
    <t>Weather strip needed (2) doors</t>
  </si>
  <si>
    <t>Replace (20) Ceiling Tiles</t>
  </si>
  <si>
    <t xml:space="preserve">Remove &amp; Replace: Entire East Side Paneling &amp; Trim: 341 SQFT. Remove &amp; Replace: South Side 204 SQFT. Remove &amp; Replace: West Side 32 SQFT. Remove &amp; Replace: Skirting Entire Building ~240 SQFT. </t>
  </si>
  <si>
    <t>Remove Wood Pergola Slats on North Side</t>
  </si>
  <si>
    <t>Remove Porch Fencing on North Side &amp; Replace with Ornamental Fence</t>
  </si>
  <si>
    <t>~80' Long x 32" High</t>
  </si>
  <si>
    <t>Remove Trees from Between Portables</t>
  </si>
  <si>
    <t>Remove Trees From Between Portables</t>
  </si>
  <si>
    <t>Provide and Install New Carpet w/ Rubber Base</t>
  </si>
  <si>
    <t>Provide and Install Fire Extinguisher w/ Bracket</t>
  </si>
  <si>
    <t xml:space="preserve">Provide &amp; Install FRP </t>
  </si>
  <si>
    <t>Provide &amp; Install New Partitions</t>
  </si>
  <si>
    <t>Provide &amp; Install New Ceiling Tiles</t>
  </si>
  <si>
    <t>Removal of Partitions (NIC)</t>
  </si>
  <si>
    <t>Removal of Substrate (NIC)</t>
  </si>
  <si>
    <t>Walls (Including Tiles) + Ceiling (Hard Lids) Color TBD</t>
  </si>
  <si>
    <t>Permanent Restrooms (4)</t>
  </si>
  <si>
    <t>Deep Clean</t>
  </si>
  <si>
    <t>Tetherball Refresh (East) - Qty of 3</t>
  </si>
  <si>
    <t>Tetherball Refresh (West) - Qty of 4</t>
  </si>
  <si>
    <t>Volleyball Poles - Qty or 3</t>
  </si>
  <si>
    <t>Remove &amp; Provide and Install New Poles</t>
  </si>
  <si>
    <t>Poles to Remain, Provide &amp; Install new Backboards, Hoops &amp; Nets</t>
  </si>
  <si>
    <t>Remove Existing Bark - Provide &amp; Install New Park</t>
  </si>
  <si>
    <t xml:space="preserve">Remove Existing Drinking Fountain &amp; Install OFCI Bottle Filler, Qty of 1, on South side of Portable Restroom Bldg and Qty of 1, on South side of P10 Pre-School Bldg. </t>
  </si>
  <si>
    <t>Paint Ornamental Fence Black ~ 650 LF</t>
  </si>
  <si>
    <t>Exterior Door - Remove, Provide &amp; Install New Metal Door</t>
  </si>
  <si>
    <t>Provide &amp; Install New Carpet w/ Rubber Base</t>
  </si>
  <si>
    <t>Provide &amp; Install Room Signage</t>
  </si>
  <si>
    <t>Provide &amp; Install Provide &amp; Install Room Signage</t>
  </si>
  <si>
    <t xml:space="preserve">Provide &amp; Install Vinyl Floor </t>
  </si>
  <si>
    <t xml:space="preserve">Provide &amp; Provide &amp; Install Vinyl Flooring </t>
  </si>
  <si>
    <t>Basketball Backboards and Hoops Replaced - Qty of 4</t>
  </si>
  <si>
    <t xml:space="preserve">Ceiling Acoustical 2 x 4 Tiles </t>
  </si>
  <si>
    <t>Ceiling Acoustical Tiles Secured</t>
  </si>
  <si>
    <t>Ceiling Acoustical Tiles</t>
  </si>
  <si>
    <t>Paint entire exterior of campus buildings including canopies and poles, excluding brink exterior</t>
  </si>
  <si>
    <t>Provide &amp; Install New 2x4 LED Light Fixtures into new T-Bar grid. Quantity of 12 Fixtures</t>
  </si>
  <si>
    <t>Provide &amp; Install New T-Bar Grid &amp; 2x4  Acoustical Tiles</t>
  </si>
  <si>
    <t>Add 2 x 4 lenses (10 Fixtures)</t>
  </si>
  <si>
    <t>Walls + Trim + Doors + Doors</t>
  </si>
  <si>
    <t>Walls + Trim + Ceiling + Doors</t>
  </si>
  <si>
    <t>Walls + Trim + Doors</t>
  </si>
  <si>
    <t>Walls + Trim + Ceiling Tiles + Doors</t>
  </si>
  <si>
    <t>Walls + Trim + New Ceiling + Doors</t>
  </si>
  <si>
    <t>Walls + Trim (Not Tackable Surface and Not Ceiling Tiles) + Doors</t>
  </si>
  <si>
    <t>Walls + Trim + Ceiling Tiles + Doors (Not Casework)</t>
  </si>
  <si>
    <t>~100 LF of Privacy slates only</t>
  </si>
  <si>
    <t>Walk-Off Mat @ Door 7' x 10'</t>
  </si>
  <si>
    <t>Provide and Install Fire Extinguisher w/ Wall Bracket</t>
  </si>
  <si>
    <t>Multipurpose Dry Chemical w/ Wall Mount</t>
  </si>
  <si>
    <t>Walls + Trim + Ceiling (Hard Lid) + Doors</t>
  </si>
  <si>
    <t>Walk-Off Mat @ Door, 5' x 5'</t>
  </si>
  <si>
    <t>Walls + Trim + Ceiling + Door</t>
  </si>
  <si>
    <t>Replace with New Vinyl: Tarkett Silverbell Sheet Vinyl</t>
  </si>
  <si>
    <t>Walls + Trim + Door + Ceiling Tiles</t>
  </si>
  <si>
    <t>Walk-Off Mat @ Door 5' x 5'</t>
  </si>
  <si>
    <t>Walls + Trim + Door + Ceiling (Hard Lid)</t>
  </si>
  <si>
    <t>Walls + Trim + Ceiling Tiles + Door</t>
  </si>
  <si>
    <t>Provide &amp; Install Carpet &amp; Rubber Base</t>
  </si>
  <si>
    <t>Provide &amp; Install New Vinyl Floor Tile</t>
  </si>
  <si>
    <t>Tarkett Silverbell Sheet Vinyl. (Spec will be provided w/ Final Addendum)</t>
  </si>
  <si>
    <t xml:space="preserve">~ Interior SQFT = </t>
  </si>
  <si>
    <t>~ Interior Average Wall Height in inches =</t>
  </si>
  <si>
    <t xml:space="preserve">~Interior SQFT = </t>
  </si>
  <si>
    <t>~Interior Average Wall Height in inches =</t>
  </si>
  <si>
    <t xml:space="preserve">~ Interior Vinyl Floor SQFT = </t>
  </si>
  <si>
    <t>~Interior SQFT =</t>
  </si>
  <si>
    <t>Kitchen Grade FE (Spec will be provided w/ Final Addendum)</t>
  </si>
  <si>
    <t>Tarkett Silverbell Sheet Vinyl (Spec will be provided with final Addendum)</t>
  </si>
  <si>
    <t xml:space="preserve">~Interior Wall Height in inches = </t>
  </si>
  <si>
    <t>Cassie Stopped Here</t>
  </si>
  <si>
    <t>All Casework Demo'd</t>
  </si>
  <si>
    <t>3 x 5 Wood Mail Cubbie removed from wall and installed on an Admin Wall, location TBD</t>
  </si>
  <si>
    <t>Cut &amp; Cap Sewer and Water Line</t>
  </si>
  <si>
    <t>Patch and Paint walls behind removed cabinets</t>
  </si>
  <si>
    <t>Cut and Cap Water Lines Previously used for Ice Machine</t>
  </si>
  <si>
    <t>4x4 Tile Squares to be Removed by Stage Steps, Leave as Concrete (NIC)</t>
  </si>
  <si>
    <t>Provide and Install New Carpet w/ Rubber Base (NOT ON MAIN FLOOR. Stage Only)</t>
  </si>
  <si>
    <t xml:space="preserve">Stage + Stairs next to Stage - 6 Steps </t>
  </si>
  <si>
    <t>Interior SQFT =</t>
  </si>
  <si>
    <t>Stage SQFT = (In addition to main floor)</t>
  </si>
  <si>
    <t>To Be added By M&amp;O (NIC)</t>
  </si>
  <si>
    <t>2 Wood Doors Replaced with District Specified Metal Doors. (Door Hardware OFOI NIC)</t>
  </si>
  <si>
    <t>1 Door Replaced with District Specified Metal Door. (Door Hardware OFOI NIC)</t>
  </si>
  <si>
    <t xml:space="preserve">Ceiling Treated and Painted </t>
  </si>
  <si>
    <t>Asbestos Tiles Removed By HAZMAT Contractor (NIC)</t>
  </si>
  <si>
    <t xml:space="preserve">~ Exterior Bldg SQFT = </t>
  </si>
  <si>
    <t>~Interior Wall Height =</t>
  </si>
  <si>
    <t xml:space="preserve">`Interior SQFT = </t>
  </si>
  <si>
    <t>CR 06 (Library)</t>
  </si>
  <si>
    <t>Walk-Off Mat @ (3) Doors, Each 5' x 5'</t>
  </si>
  <si>
    <t>Confirm Naming of Rooms - Match Existing</t>
  </si>
  <si>
    <t>Match Existing</t>
  </si>
  <si>
    <t>Signage (Qty 1)</t>
  </si>
  <si>
    <t>One New Sign - Match Existing</t>
  </si>
  <si>
    <t>One New Sign - Match Existing - Match Existing</t>
  </si>
  <si>
    <t>Panel Used as the Light Switch for Room - Provide and Install New Light Switch and New Panel Door</t>
  </si>
  <si>
    <t>Ceiling Tiles &amp; Light Fixtures will already be removed by HAZMAT Contractor. (NIC)</t>
  </si>
  <si>
    <t>Provide &amp; Install Insulation above Ceiling Tile</t>
  </si>
  <si>
    <t>Remove walls, ceiling &amp; fixtures. Cut &amp; Cap all lines. Patch-back walls. Remove Exhaust Fan and Light Fixture, and paint with rest of room. (FA device will be relocated in Technology Project. NIC)</t>
  </si>
  <si>
    <t>Provide &amp; Install new Ball and Tether</t>
  </si>
  <si>
    <t xml:space="preserve">All Play Areas - Qty of 3 </t>
  </si>
  <si>
    <t>Free standing structures in Pre-School Yard + West Asphalt Area</t>
  </si>
  <si>
    <t>Vinyl Privacy Slates added at Kinder Playground existing 5' high chain-link fence</t>
  </si>
  <si>
    <t>Provide &amp; Install Flooring Substrate - Assumed Plywood</t>
  </si>
  <si>
    <t>Confirm Operational, repair as needed. (Testing and any needed repairs will be tracked on T&amp;M under Owner Allowance)</t>
  </si>
  <si>
    <t>Walls + Trim + Case Work + Ceiling Tiles + Door</t>
  </si>
  <si>
    <t>Save to see if needed elsewhere</t>
  </si>
  <si>
    <t>Walk-off Mat at Door, 5 x 5</t>
  </si>
  <si>
    <t>FA Devices currently on ceiling will be relocated by separate Technology Project (NIC)</t>
  </si>
  <si>
    <t>HAZMAT Contractor will be asked to save cabinets for reinstall under this contract</t>
  </si>
  <si>
    <t>Interior of Classroom has suffered extensive water damage from roof being torn off in a storm. The HAZMAT Contractor will remove all tackable surfaces, white boards, drywall and any other associated dry rot or damaged material down to studs, prior to work under this Project</t>
  </si>
  <si>
    <t>Provide Pick-up of Units from District Location.Please See Next Page for Bottle Filler Specs.</t>
  </si>
  <si>
    <t>Preschool</t>
  </si>
  <si>
    <t>Replace Plywood.</t>
  </si>
  <si>
    <t xml:space="preserve">~Interior Carpet SQFT = </t>
  </si>
  <si>
    <t xml:space="preserve">~Interior Vinyl SQFT = </t>
  </si>
  <si>
    <t>Provide and Install New Sheet Vinyl in both Restrooms &amp; IT Server Room</t>
  </si>
  <si>
    <t xml:space="preserve"> </t>
  </si>
  <si>
    <t>Remove Hand Soap and Paper Towel Dispensers from Wall</t>
  </si>
  <si>
    <t>Provide &amp; Install Fire Extinguisher</t>
  </si>
  <si>
    <t>Water Damage Repair under this contract:
Provide and Install  New Acoustical Ceiling Tiles, 2 x 4 LED Light Fixtures (Qty 12), above T-Bar Insulation, Drywall &amp; Tackable Surfaces &amp; Reinstall Existing Cabinet. (~ 24' of cabinets)</t>
  </si>
  <si>
    <t>1 Door Replaced with District Specified Metal Door. (Door Hardware OFOI - NIC)</t>
  </si>
  <si>
    <t>MPR - Classroom</t>
  </si>
  <si>
    <t>(East of Stage)</t>
  </si>
  <si>
    <t>Walls + Trim + Door</t>
  </si>
  <si>
    <t>Interior Door, no Walk-Off Mat Needed</t>
  </si>
  <si>
    <t>One Sign - Match 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</si>
</sst>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2" borderId="4" xfId="0" applyFont="1" applyFill="1" applyBorder="1"/>
    <xf numFmtId="0" fontId="1" fillId="2" borderId="6" xfId="0" applyFont="1" applyFill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/>
    <xf numFmtId="0" fontId="2" fillId="0" borderId="3" xfId="0" applyFont="1" applyBorder="1"/>
    <xf numFmtId="0" fontId="6" fillId="0" borderId="0" xfId="0" applyFont="1" applyFill="1"/>
    <xf numFmtId="0" fontId="2" fillId="0" borderId="1" xfId="0" applyFont="1" applyFill="1" applyBorder="1"/>
    <xf numFmtId="0" fontId="5" fillId="2" borderId="4" xfId="0" applyFont="1" applyFill="1" applyBorder="1"/>
    <xf numFmtId="0" fontId="1" fillId="2" borderId="5" xfId="0" applyFont="1" applyFill="1" applyBorder="1"/>
    <xf numFmtId="0" fontId="2" fillId="0" borderId="1" xfId="0" applyFont="1" applyBorder="1" applyAlignment="1">
      <alignment wrapText="1"/>
    </xf>
    <xf numFmtId="0" fontId="1" fillId="2" borderId="6" xfId="0" applyFont="1" applyFill="1" applyBorder="1"/>
    <xf numFmtId="0" fontId="1" fillId="2" borderId="8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3" borderId="0" xfId="0" applyFont="1" applyFill="1"/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Border="1"/>
    <xf numFmtId="0" fontId="7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2E85-DF4F-45A2-9DD6-767E5A96FA8E}">
  <sheetPr>
    <pageSetUpPr fitToPage="1"/>
  </sheetPr>
  <dimension ref="A1:C66"/>
  <sheetViews>
    <sheetView tabSelected="1" zoomScaleNormal="100" workbookViewId="0">
      <selection activeCell="C8" sqref="C8"/>
    </sheetView>
  </sheetViews>
  <sheetFormatPr defaultRowHeight="14.5" x14ac:dyDescent="0.35"/>
  <cols>
    <col min="2" max="2" width="50.54296875" bestFit="1" customWidth="1"/>
    <col min="3" max="3" width="44" bestFit="1" customWidth="1"/>
  </cols>
  <sheetData>
    <row r="1" spans="1:3" ht="18" x14ac:dyDescent="0.4">
      <c r="B1" s="5" t="s">
        <v>69</v>
      </c>
    </row>
    <row r="2" spans="1:3" ht="18" x14ac:dyDescent="0.4">
      <c r="B2" s="5" t="s">
        <v>55</v>
      </c>
      <c r="C2" s="3"/>
    </row>
    <row r="3" spans="1:3" x14ac:dyDescent="0.35">
      <c r="B3" s="2" t="s">
        <v>250</v>
      </c>
      <c r="C3" s="23">
        <v>260</v>
      </c>
    </row>
    <row r="4" spans="1:3" x14ac:dyDescent="0.35">
      <c r="B4" s="2" t="s">
        <v>251</v>
      </c>
      <c r="C4" s="23">
        <f>(9*12)+5</f>
        <v>113</v>
      </c>
    </row>
    <row r="5" spans="1:3" ht="15" thickBot="1" x14ac:dyDescent="0.4">
      <c r="B5" s="2"/>
      <c r="C5" s="4"/>
    </row>
    <row r="6" spans="1:3" ht="15" thickBot="1" x14ac:dyDescent="0.4">
      <c r="A6" s="6" t="s">
        <v>24</v>
      </c>
      <c r="B6" s="19" t="s">
        <v>40</v>
      </c>
      <c r="C6" s="20" t="s">
        <v>33</v>
      </c>
    </row>
    <row r="7" spans="1:3" ht="20.149999999999999" customHeight="1" x14ac:dyDescent="0.35">
      <c r="A7" s="8" t="s">
        <v>3</v>
      </c>
      <c r="B7" s="8" t="s">
        <v>237</v>
      </c>
      <c r="C7" s="8" t="s">
        <v>238</v>
      </c>
    </row>
    <row r="8" spans="1:3" ht="20.149999999999999" customHeight="1" x14ac:dyDescent="0.35">
      <c r="A8" s="8" t="s">
        <v>3</v>
      </c>
      <c r="B8" s="8" t="s">
        <v>196</v>
      </c>
      <c r="C8" s="8" t="s">
        <v>236</v>
      </c>
    </row>
    <row r="9" spans="1:3" ht="20.149999999999999" customHeight="1" x14ac:dyDescent="0.35">
      <c r="A9" s="8" t="s">
        <v>3</v>
      </c>
      <c r="B9" s="8" t="s">
        <v>2</v>
      </c>
      <c r="C9" s="8" t="s">
        <v>229</v>
      </c>
    </row>
    <row r="10" spans="1:3" ht="20.149999999999999" customHeight="1" x14ac:dyDescent="0.35">
      <c r="A10" s="8" t="s">
        <v>3</v>
      </c>
      <c r="B10" s="8" t="s">
        <v>70</v>
      </c>
      <c r="C10" s="8"/>
    </row>
    <row r="11" spans="1:3" ht="33" customHeight="1" x14ac:dyDescent="0.35">
      <c r="A11" s="8" t="s">
        <v>1</v>
      </c>
      <c r="B11" s="8" t="s">
        <v>217</v>
      </c>
      <c r="C11" s="8" t="s">
        <v>280</v>
      </c>
    </row>
    <row r="12" spans="1:3" x14ac:dyDescent="0.35">
      <c r="B12" s="3"/>
      <c r="C12" s="3"/>
    </row>
    <row r="13" spans="1:3" x14ac:dyDescent="0.35">
      <c r="B13" s="3"/>
      <c r="C13" s="3"/>
    </row>
    <row r="14" spans="1:3" x14ac:dyDescent="0.35">
      <c r="B14" s="3"/>
      <c r="C14" s="3"/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</sheetData>
  <autoFilter ref="A6:C11" xr:uid="{2C432E85-DF4F-45A2-9DD6-767E5A96FA8E}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6D528-05A5-468A-A381-B09E892F6771}">
  <sheetPr>
    <pageSetUpPr fitToPage="1"/>
  </sheetPr>
  <dimension ref="A1:C65"/>
  <sheetViews>
    <sheetView zoomScaleNormal="100" workbookViewId="0">
      <selection activeCell="C7" sqref="C7"/>
    </sheetView>
  </sheetViews>
  <sheetFormatPr defaultRowHeight="14.5" x14ac:dyDescent="0.35"/>
  <cols>
    <col min="2" max="2" width="40.453125" customWidth="1"/>
    <col min="3" max="3" width="38.7265625" bestFit="1" customWidth="1"/>
  </cols>
  <sheetData>
    <row r="1" spans="1:3" ht="18" x14ac:dyDescent="0.4">
      <c r="B1" s="5" t="s">
        <v>76</v>
      </c>
    </row>
    <row r="2" spans="1:3" ht="18" x14ac:dyDescent="0.4">
      <c r="B2" s="5" t="s">
        <v>83</v>
      </c>
      <c r="C2" s="3"/>
    </row>
    <row r="3" spans="1:3" x14ac:dyDescent="0.35">
      <c r="B3" s="2" t="s">
        <v>252</v>
      </c>
      <c r="C3" s="23">
        <v>280</v>
      </c>
    </row>
    <row r="4" spans="1:3" x14ac:dyDescent="0.35">
      <c r="B4" s="2" t="s">
        <v>253</v>
      </c>
      <c r="C4" s="23">
        <f>(9*12)+2</f>
        <v>110</v>
      </c>
    </row>
    <row r="5" spans="1:3" ht="15" thickBot="1" x14ac:dyDescent="0.4">
      <c r="B5" s="2"/>
      <c r="C5" s="4"/>
    </row>
    <row r="6" spans="1:3" ht="15" thickBot="1" x14ac:dyDescent="0.4">
      <c r="A6" s="6" t="s">
        <v>24</v>
      </c>
      <c r="B6" s="19" t="s">
        <v>40</v>
      </c>
      <c r="C6" s="20" t="s">
        <v>33</v>
      </c>
    </row>
    <row r="7" spans="1:3" x14ac:dyDescent="0.35">
      <c r="A7" s="13" t="s">
        <v>3</v>
      </c>
      <c r="B7" s="13" t="s">
        <v>309</v>
      </c>
      <c r="C7" s="13" t="s">
        <v>238</v>
      </c>
    </row>
    <row r="8" spans="1:3" ht="20.149999999999999" customHeight="1" x14ac:dyDescent="0.35">
      <c r="A8" s="13" t="s">
        <v>3</v>
      </c>
      <c r="B8" s="13" t="s">
        <v>2</v>
      </c>
      <c r="C8" s="13" t="s">
        <v>230</v>
      </c>
    </row>
    <row r="9" spans="1:3" ht="20.149999999999999" customHeight="1" x14ac:dyDescent="0.35">
      <c r="A9" s="8" t="s">
        <v>4</v>
      </c>
      <c r="B9" s="8" t="s">
        <v>247</v>
      </c>
      <c r="C9" s="8" t="s">
        <v>297</v>
      </c>
    </row>
    <row r="10" spans="1:3" ht="20.149999999999999" customHeight="1" x14ac:dyDescent="0.35">
      <c r="A10" s="8" t="s">
        <v>1</v>
      </c>
      <c r="B10" s="8" t="s">
        <v>35</v>
      </c>
      <c r="C10" s="8" t="s">
        <v>63</v>
      </c>
    </row>
    <row r="11" spans="1:3" x14ac:dyDescent="0.35">
      <c r="B11" s="3"/>
      <c r="C11" s="3"/>
    </row>
    <row r="12" spans="1:3" x14ac:dyDescent="0.35">
      <c r="B12" s="3"/>
      <c r="C12" s="3"/>
    </row>
    <row r="13" spans="1:3" x14ac:dyDescent="0.35">
      <c r="B13" s="3"/>
      <c r="C13" s="3"/>
    </row>
    <row r="14" spans="1:3" x14ac:dyDescent="0.35">
      <c r="B14" s="3"/>
      <c r="C14" s="3"/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</sheetData>
  <autoFilter ref="A6:C10" xr:uid="{FBD6D528-05A5-468A-A381-B09E892F6771}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896-38B5-4187-A77F-431FFA080AA5}">
  <sheetPr>
    <pageSetUpPr fitToPage="1"/>
  </sheetPr>
  <dimension ref="A1:C70"/>
  <sheetViews>
    <sheetView zoomScaleNormal="100" workbookViewId="0">
      <selection activeCell="B35" sqref="B35"/>
    </sheetView>
  </sheetViews>
  <sheetFormatPr defaultRowHeight="14.5" outlineLevelRow="1" x14ac:dyDescent="0.35"/>
  <cols>
    <col min="2" max="2" width="46.453125" customWidth="1"/>
    <col min="3" max="3" width="63.1796875" customWidth="1"/>
  </cols>
  <sheetData>
    <row r="1" spans="1:3" ht="18" x14ac:dyDescent="0.4">
      <c r="B1" s="5" t="s">
        <v>76</v>
      </c>
    </row>
    <row r="2" spans="1:3" ht="18" x14ac:dyDescent="0.4">
      <c r="B2" s="5" t="s">
        <v>52</v>
      </c>
      <c r="C2" s="3"/>
    </row>
    <row r="3" spans="1:3" x14ac:dyDescent="0.35">
      <c r="B3" s="2" t="s">
        <v>268</v>
      </c>
      <c r="C3" s="23">
        <v>2480</v>
      </c>
    </row>
    <row r="4" spans="1:3" x14ac:dyDescent="0.35">
      <c r="B4" s="2" t="s">
        <v>269</v>
      </c>
      <c r="C4" s="23">
        <v>1200</v>
      </c>
    </row>
    <row r="5" spans="1:3" x14ac:dyDescent="0.35">
      <c r="B5" s="2" t="s">
        <v>253</v>
      </c>
      <c r="C5" s="23">
        <f>20*12</f>
        <v>240</v>
      </c>
    </row>
    <row r="6" spans="1:3" ht="15" thickBot="1" x14ac:dyDescent="0.4">
      <c r="B6" s="2"/>
      <c r="C6" s="4"/>
    </row>
    <row r="7" spans="1:3" ht="15" outlineLevel="1" thickBot="1" x14ac:dyDescent="0.4">
      <c r="A7" s="6" t="s">
        <v>24</v>
      </c>
      <c r="B7" s="19" t="s">
        <v>40</v>
      </c>
      <c r="C7" s="20" t="s">
        <v>33</v>
      </c>
    </row>
    <row r="8" spans="1:3" outlineLevel="1" x14ac:dyDescent="0.35">
      <c r="A8" s="13" t="s">
        <v>3</v>
      </c>
      <c r="B8" s="8" t="s">
        <v>197</v>
      </c>
      <c r="C8" s="13" t="s">
        <v>238</v>
      </c>
    </row>
    <row r="9" spans="1:3" ht="28.5" x14ac:dyDescent="0.35">
      <c r="A9" s="13" t="s">
        <v>3</v>
      </c>
      <c r="B9" s="18" t="s">
        <v>266</v>
      </c>
      <c r="C9" s="13" t="s">
        <v>267</v>
      </c>
    </row>
    <row r="10" spans="1:3" ht="28.5" x14ac:dyDescent="0.35">
      <c r="A10" s="8" t="s">
        <v>3</v>
      </c>
      <c r="B10" s="18" t="s">
        <v>265</v>
      </c>
      <c r="C10" s="8" t="s">
        <v>119</v>
      </c>
    </row>
    <row r="11" spans="1:3" ht="20.149999999999999" customHeight="1" x14ac:dyDescent="0.35">
      <c r="A11" s="8" t="s">
        <v>3</v>
      </c>
      <c r="B11" s="8" t="s">
        <v>118</v>
      </c>
      <c r="C11" s="8" t="s">
        <v>229</v>
      </c>
    </row>
    <row r="12" spans="1:3" ht="20.149999999999999" customHeight="1" x14ac:dyDescent="0.35">
      <c r="A12" s="8" t="s">
        <v>3</v>
      </c>
      <c r="B12" s="8" t="s">
        <v>117</v>
      </c>
      <c r="C12" s="8" t="s">
        <v>87</v>
      </c>
    </row>
    <row r="13" spans="1:3" ht="20.149999999999999" customHeight="1" x14ac:dyDescent="0.35">
      <c r="A13" s="8" t="s">
        <v>3</v>
      </c>
      <c r="B13" s="8" t="s">
        <v>54</v>
      </c>
      <c r="C13" s="8"/>
    </row>
    <row r="14" spans="1:3" ht="28.5" x14ac:dyDescent="0.35">
      <c r="A14" s="8" t="s">
        <v>3</v>
      </c>
      <c r="B14" s="8" t="s">
        <v>88</v>
      </c>
      <c r="C14" s="18" t="s">
        <v>294</v>
      </c>
    </row>
    <row r="15" spans="1:3" ht="46.5" customHeight="1" x14ac:dyDescent="0.35">
      <c r="A15" s="8" t="s">
        <v>3</v>
      </c>
      <c r="B15" s="8" t="s">
        <v>89</v>
      </c>
      <c r="C15" s="32" t="s">
        <v>264</v>
      </c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  <row r="67" spans="2:3" x14ac:dyDescent="0.35">
      <c r="B67" s="3"/>
      <c r="C67" s="3"/>
    </row>
    <row r="68" spans="2:3" x14ac:dyDescent="0.35">
      <c r="B68" s="3"/>
      <c r="C68" s="3"/>
    </row>
    <row r="69" spans="2:3" x14ac:dyDescent="0.35">
      <c r="B69" s="3"/>
      <c r="C69" s="3"/>
    </row>
    <row r="70" spans="2:3" x14ac:dyDescent="0.35">
      <c r="B70" s="3"/>
      <c r="C70" s="3"/>
    </row>
  </sheetData>
  <autoFilter ref="A7:C15" xr:uid="{7444E896-38B5-4187-A77F-431FFA080AA5}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0A2C4-16A8-46A5-836A-9418F7869CFD}">
  <sheetPr>
    <pageSetUpPr fitToPage="1"/>
  </sheetPr>
  <dimension ref="A1:C68"/>
  <sheetViews>
    <sheetView zoomScaleNormal="100" workbookViewId="0">
      <selection activeCell="B35" sqref="B35"/>
    </sheetView>
  </sheetViews>
  <sheetFormatPr defaultRowHeight="14.5" x14ac:dyDescent="0.35"/>
  <cols>
    <col min="2" max="2" width="44.1796875" bestFit="1" customWidth="1"/>
    <col min="3" max="3" width="38.7265625" bestFit="1" customWidth="1"/>
  </cols>
  <sheetData>
    <row r="1" spans="1:3" ht="18" x14ac:dyDescent="0.4">
      <c r="B1" s="5" t="s">
        <v>69</v>
      </c>
    </row>
    <row r="2" spans="1:3" ht="18" x14ac:dyDescent="0.4">
      <c r="B2" s="5" t="s">
        <v>47</v>
      </c>
      <c r="C2" s="9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8" t="s">
        <v>222</v>
      </c>
      <c r="C9" s="8"/>
    </row>
    <row r="10" spans="1:3" ht="20.149999999999999" customHeight="1" x14ac:dyDescent="0.35">
      <c r="A10" s="12" t="s">
        <v>3</v>
      </c>
      <c r="B10" s="12" t="s">
        <v>44</v>
      </c>
      <c r="C10" s="12"/>
    </row>
    <row r="11" spans="1:3" ht="20.149999999999999" customHeight="1" x14ac:dyDescent="0.35">
      <c r="A11" s="12" t="s">
        <v>1</v>
      </c>
      <c r="B11" s="8" t="s">
        <v>216</v>
      </c>
      <c r="C11" s="8" t="s">
        <v>284</v>
      </c>
    </row>
    <row r="12" spans="1:3" ht="20.149999999999999" customHeight="1" x14ac:dyDescent="0.35">
      <c r="A12" s="12" t="s">
        <v>1</v>
      </c>
      <c r="B12" s="12" t="s">
        <v>2</v>
      </c>
      <c r="C12" s="12"/>
    </row>
    <row r="13" spans="1:3" ht="20.149999999999999" customHeight="1" x14ac:dyDescent="0.35">
      <c r="A13" s="12" t="s">
        <v>3</v>
      </c>
      <c r="B13" s="12" t="s">
        <v>2</v>
      </c>
      <c r="C13" s="8" t="s">
        <v>231</v>
      </c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</sheetData>
  <autoFilter ref="A6:C13" xr:uid="{ED10A2C4-16A8-46A5-836A-9418F7869CFD}"/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B162-2817-49C8-8001-447EAF59921C}">
  <sheetPr>
    <pageSetUpPr fitToPage="1"/>
  </sheetPr>
  <dimension ref="A1:C67"/>
  <sheetViews>
    <sheetView zoomScaleNormal="100" workbookViewId="0">
      <selection activeCell="A12" sqref="A12:C12"/>
    </sheetView>
  </sheetViews>
  <sheetFormatPr defaultRowHeight="14.5" x14ac:dyDescent="0.35"/>
  <cols>
    <col min="2" max="2" width="45.81640625" customWidth="1"/>
    <col min="3" max="3" width="38.7265625" bestFit="1" customWidth="1"/>
  </cols>
  <sheetData>
    <row r="1" spans="1:3" ht="18" x14ac:dyDescent="0.4">
      <c r="B1" s="5" t="s">
        <v>69</v>
      </c>
    </row>
    <row r="2" spans="1:3" ht="18" x14ac:dyDescent="0.4">
      <c r="B2" s="5" t="s">
        <v>48</v>
      </c>
      <c r="C2" s="5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229</v>
      </c>
    </row>
    <row r="10" spans="1:3" ht="20.149999999999999" customHeight="1" x14ac:dyDescent="0.35">
      <c r="A10" s="12" t="s">
        <v>3</v>
      </c>
      <c r="B10" s="8" t="s">
        <v>223</v>
      </c>
      <c r="C10" s="8" t="s">
        <v>120</v>
      </c>
    </row>
    <row r="11" spans="1:3" ht="20.149999999999999" customHeight="1" x14ac:dyDescent="0.35">
      <c r="A11" s="12" t="s">
        <v>3</v>
      </c>
      <c r="B11" s="12" t="s">
        <v>44</v>
      </c>
      <c r="C11" s="12"/>
    </row>
    <row r="12" spans="1:3" x14ac:dyDescent="0.35">
      <c r="A12" s="12" t="s">
        <v>1</v>
      </c>
      <c r="B12" s="12" t="s">
        <v>216</v>
      </c>
      <c r="C12" s="8" t="s">
        <v>283</v>
      </c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</sheetData>
  <autoFilter ref="A6:C12" xr:uid="{3D75B162-2817-49C8-8001-447EAF59921C}"/>
  <sortState xmlns:xlrd2="http://schemas.microsoft.com/office/spreadsheetml/2017/richdata2" ref="A7:C12">
    <sortCondition descending="1" ref="A8:A12"/>
  </sortState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AEA7-02A2-46AD-8516-AA9D22072061}">
  <sheetPr>
    <pageSetUpPr fitToPage="1"/>
  </sheetPr>
  <dimension ref="A1:C72"/>
  <sheetViews>
    <sheetView zoomScaleNormal="100" workbookViewId="0">
      <selection activeCell="B35" sqref="B35"/>
    </sheetView>
  </sheetViews>
  <sheetFormatPr defaultRowHeight="14.5" x14ac:dyDescent="0.35"/>
  <cols>
    <col min="2" max="2" width="45.26953125" customWidth="1"/>
    <col min="3" max="3" width="37.54296875" customWidth="1"/>
  </cols>
  <sheetData>
    <row r="1" spans="1:3" ht="18" x14ac:dyDescent="0.4">
      <c r="B1" s="5" t="s">
        <v>69</v>
      </c>
    </row>
    <row r="2" spans="1:3" ht="18" x14ac:dyDescent="0.4">
      <c r="B2" s="5" t="s">
        <v>49</v>
      </c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x14ac:dyDescent="0.35">
      <c r="B5" s="29"/>
      <c r="C5" s="23"/>
    </row>
    <row r="6" spans="1:3" ht="18" x14ac:dyDescent="0.4">
      <c r="B6" s="5" t="s">
        <v>121</v>
      </c>
      <c r="C6" s="23"/>
    </row>
    <row r="7" spans="1:3" x14ac:dyDescent="0.35">
      <c r="B7" s="23" t="s">
        <v>252</v>
      </c>
      <c r="C7" s="23">
        <v>50</v>
      </c>
    </row>
    <row r="8" spans="1:3" x14ac:dyDescent="0.35">
      <c r="B8" s="2" t="s">
        <v>253</v>
      </c>
      <c r="C8" s="23">
        <f>(8*12)+6</f>
        <v>102</v>
      </c>
    </row>
    <row r="9" spans="1:3" ht="15" thickBot="1" x14ac:dyDescent="0.4">
      <c r="B9" s="10"/>
      <c r="C9" s="11"/>
    </row>
    <row r="10" spans="1:3" ht="15" thickBot="1" x14ac:dyDescent="0.4">
      <c r="A10" s="16" t="s">
        <v>24</v>
      </c>
      <c r="B10" s="21" t="s">
        <v>40</v>
      </c>
      <c r="C10" s="22" t="s">
        <v>33</v>
      </c>
    </row>
    <row r="11" spans="1:3" ht="20.149999999999999" customHeight="1" x14ac:dyDescent="0.35">
      <c r="A11" s="8" t="s">
        <v>3</v>
      </c>
      <c r="B11" s="8" t="s">
        <v>197</v>
      </c>
      <c r="C11" s="8" t="s">
        <v>238</v>
      </c>
    </row>
    <row r="12" spans="1:3" ht="20.149999999999999" customHeight="1" x14ac:dyDescent="0.35">
      <c r="A12" s="12" t="s">
        <v>3</v>
      </c>
      <c r="B12" s="8" t="s">
        <v>196</v>
      </c>
      <c r="C12" s="8" t="s">
        <v>244</v>
      </c>
    </row>
    <row r="13" spans="1:3" ht="20.149999999999999" customHeight="1" x14ac:dyDescent="0.35">
      <c r="A13" s="12" t="s">
        <v>3</v>
      </c>
      <c r="B13" s="12" t="s">
        <v>2</v>
      </c>
      <c r="C13" s="8" t="s">
        <v>231</v>
      </c>
    </row>
    <row r="14" spans="1:3" ht="20.149999999999999" customHeight="1" x14ac:dyDescent="0.35">
      <c r="A14" s="12" t="s">
        <v>3</v>
      </c>
      <c r="B14" s="8" t="s">
        <v>223</v>
      </c>
      <c r="C14" s="8" t="s">
        <v>125</v>
      </c>
    </row>
    <row r="15" spans="1:3" ht="20.149999999999999" customHeight="1" x14ac:dyDescent="0.35">
      <c r="A15" s="12" t="s">
        <v>3</v>
      </c>
      <c r="B15" s="12" t="s">
        <v>44</v>
      </c>
      <c r="C15" s="12"/>
    </row>
    <row r="16" spans="1:3" x14ac:dyDescent="0.35">
      <c r="A16" s="12" t="s">
        <v>3</v>
      </c>
      <c r="B16" s="8" t="s">
        <v>122</v>
      </c>
      <c r="C16" s="8" t="s">
        <v>123</v>
      </c>
    </row>
    <row r="17" spans="1:3" ht="20.149999999999999" customHeight="1" x14ac:dyDescent="0.35">
      <c r="A17" s="12" t="s">
        <v>1</v>
      </c>
      <c r="B17" s="12" t="s">
        <v>216</v>
      </c>
      <c r="C17" s="8" t="s">
        <v>283</v>
      </c>
    </row>
    <row r="18" spans="1:3" x14ac:dyDescent="0.35">
      <c r="B18" s="9"/>
      <c r="C18" s="9"/>
    </row>
    <row r="19" spans="1:3" x14ac:dyDescent="0.35">
      <c r="B19" s="9"/>
      <c r="C19" s="9"/>
    </row>
    <row r="20" spans="1:3" x14ac:dyDescent="0.35">
      <c r="B20" s="9"/>
      <c r="C20" s="9"/>
    </row>
    <row r="21" spans="1:3" x14ac:dyDescent="0.35">
      <c r="B21" s="9"/>
      <c r="C21" s="9"/>
    </row>
    <row r="22" spans="1:3" x14ac:dyDescent="0.35">
      <c r="B22" s="9"/>
      <c r="C22" s="9"/>
    </row>
    <row r="23" spans="1:3" x14ac:dyDescent="0.35">
      <c r="B23" s="9"/>
      <c r="C23" s="9"/>
    </row>
    <row r="24" spans="1:3" x14ac:dyDescent="0.35">
      <c r="B24" s="9"/>
      <c r="C24" s="9"/>
    </row>
    <row r="25" spans="1:3" x14ac:dyDescent="0.35">
      <c r="B25" s="9"/>
      <c r="C25" s="9"/>
    </row>
    <row r="26" spans="1:3" x14ac:dyDescent="0.35">
      <c r="B26" s="9"/>
      <c r="C26" s="9"/>
    </row>
    <row r="27" spans="1:3" x14ac:dyDescent="0.35">
      <c r="B27" s="9"/>
      <c r="C27" s="9"/>
    </row>
    <row r="28" spans="1:3" x14ac:dyDescent="0.35">
      <c r="B28" s="9"/>
      <c r="C28" s="9"/>
    </row>
    <row r="29" spans="1:3" x14ac:dyDescent="0.35">
      <c r="B29" s="9"/>
      <c r="C29" s="9"/>
    </row>
    <row r="30" spans="1:3" x14ac:dyDescent="0.35">
      <c r="B30" s="9"/>
      <c r="C30" s="9"/>
    </row>
    <row r="31" spans="1:3" x14ac:dyDescent="0.35">
      <c r="B31" s="9"/>
      <c r="C31" s="9"/>
    </row>
    <row r="32" spans="1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  <row r="71" spans="2:3" x14ac:dyDescent="0.35">
      <c r="B71" s="9"/>
      <c r="C71" s="9"/>
    </row>
    <row r="72" spans="2:3" x14ac:dyDescent="0.35">
      <c r="B72" s="9"/>
      <c r="C72" s="9"/>
    </row>
  </sheetData>
  <autoFilter ref="A10:C16" xr:uid="{9135AEA7-02A2-46AD-8516-AA9D22072061}"/>
  <sortState xmlns:xlrd2="http://schemas.microsoft.com/office/spreadsheetml/2017/richdata2" ref="A11:C16">
    <sortCondition ref="A11:A16"/>
  </sortState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CDD2E-C1AA-4E5C-B63F-7C0E40A81ECF}">
  <sheetPr>
    <pageSetUpPr fitToPage="1"/>
  </sheetPr>
  <dimension ref="A1:C66"/>
  <sheetViews>
    <sheetView zoomScaleNormal="100" workbookViewId="0">
      <selection activeCell="B35" sqref="B35"/>
    </sheetView>
  </sheetViews>
  <sheetFormatPr defaultRowHeight="14.5" x14ac:dyDescent="0.35"/>
  <cols>
    <col min="2" max="2" width="44.1796875" bestFit="1" customWidth="1"/>
    <col min="3" max="3" width="59.54296875" customWidth="1"/>
  </cols>
  <sheetData>
    <row r="1" spans="1:3" ht="18" x14ac:dyDescent="0.4">
      <c r="B1" s="5" t="s">
        <v>25</v>
      </c>
    </row>
    <row r="2" spans="1:3" ht="18" x14ac:dyDescent="0.4">
      <c r="B2" s="5" t="s">
        <v>124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234</v>
      </c>
    </row>
    <row r="10" spans="1:3" ht="20.149999999999999" customHeight="1" x14ac:dyDescent="0.35">
      <c r="A10" s="12" t="s">
        <v>3</v>
      </c>
      <c r="B10" s="8" t="s">
        <v>115</v>
      </c>
      <c r="C10" s="8" t="s">
        <v>126</v>
      </c>
    </row>
    <row r="11" spans="1:3" ht="20.149999999999999" customHeight="1" x14ac:dyDescent="0.35">
      <c r="A11" s="12" t="s">
        <v>1</v>
      </c>
      <c r="B11" s="12" t="s">
        <v>216</v>
      </c>
      <c r="C11" s="8" t="s">
        <v>283</v>
      </c>
    </row>
    <row r="12" spans="1:3" x14ac:dyDescent="0.35">
      <c r="B12" s="9"/>
      <c r="C12" s="9"/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</sheetData>
  <autoFilter ref="A6:C10" xr:uid="{367CDD2E-C1AA-4E5C-B63F-7C0E40A81ECF}"/>
  <sortState xmlns:xlrd2="http://schemas.microsoft.com/office/spreadsheetml/2017/richdata2" ref="A7:C10">
    <sortCondition ref="A8:A10"/>
  </sortState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C42B-2722-4CB2-9B06-6A30F2684F22}">
  <sheetPr>
    <pageSetUpPr fitToPage="1"/>
  </sheetPr>
  <dimension ref="A1:C65"/>
  <sheetViews>
    <sheetView zoomScaleNormal="100" workbookViewId="0">
      <selection activeCell="B35" sqref="B35"/>
    </sheetView>
  </sheetViews>
  <sheetFormatPr defaultRowHeight="14.5" x14ac:dyDescent="0.35"/>
  <cols>
    <col min="2" max="2" width="44.26953125" customWidth="1"/>
    <col min="3" max="3" width="63.54296875" customWidth="1"/>
  </cols>
  <sheetData>
    <row r="1" spans="1:3" ht="18" x14ac:dyDescent="0.4">
      <c r="B1" s="5" t="s">
        <v>25</v>
      </c>
    </row>
    <row r="2" spans="1:3" ht="18" x14ac:dyDescent="0.4">
      <c r="B2" s="5" t="s">
        <v>278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1</v>
      </c>
      <c r="B8" s="12" t="s">
        <v>216</v>
      </c>
      <c r="C8" s="8" t="s">
        <v>283</v>
      </c>
    </row>
    <row r="9" spans="1:3" ht="20.149999999999999" customHeight="1" x14ac:dyDescent="0.35">
      <c r="A9" s="12" t="s">
        <v>3</v>
      </c>
      <c r="B9" s="8" t="s">
        <v>196</v>
      </c>
      <c r="C9" s="8" t="s">
        <v>244</v>
      </c>
    </row>
    <row r="10" spans="1:3" ht="20.149999999999999" customHeight="1" x14ac:dyDescent="0.35">
      <c r="A10" s="12" t="s">
        <v>3</v>
      </c>
      <c r="B10" s="12" t="s">
        <v>2</v>
      </c>
      <c r="C10" s="8" t="s">
        <v>233</v>
      </c>
    </row>
    <row r="11" spans="1:3" x14ac:dyDescent="0.35">
      <c r="B11" s="9"/>
      <c r="C11" s="9"/>
    </row>
    <row r="12" spans="1:3" x14ac:dyDescent="0.35">
      <c r="B12" s="9"/>
      <c r="C12" s="9"/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</sheetData>
  <autoFilter ref="A6:C10" xr:uid="{B762C42B-2722-4CB2-9B06-6A30F2684F22}"/>
  <sortState xmlns:xlrd2="http://schemas.microsoft.com/office/spreadsheetml/2017/richdata2" ref="A7:C10">
    <sortCondition ref="A8:A10"/>
  </sortState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0B4DF-9665-4A55-AC2A-37611F1547C1}">
  <sheetPr>
    <pageSetUpPr fitToPage="1"/>
  </sheetPr>
  <dimension ref="A1:C65"/>
  <sheetViews>
    <sheetView zoomScaleNormal="100" workbookViewId="0">
      <selection activeCell="B35" sqref="B35"/>
    </sheetView>
  </sheetViews>
  <sheetFormatPr defaultRowHeight="14.5" x14ac:dyDescent="0.35"/>
  <cols>
    <col min="2" max="2" width="41.81640625" customWidth="1"/>
    <col min="3" max="3" width="63.7265625" customWidth="1"/>
  </cols>
  <sheetData>
    <row r="1" spans="1:3" ht="18" x14ac:dyDescent="0.4">
      <c r="B1" s="5" t="s">
        <v>25</v>
      </c>
    </row>
    <row r="2" spans="1:3" ht="18" x14ac:dyDescent="0.4">
      <c r="B2" s="5" t="s">
        <v>127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12" t="s">
        <v>1</v>
      </c>
      <c r="B7" s="12" t="s">
        <v>216</v>
      </c>
      <c r="C7" s="8" t="s">
        <v>283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233</v>
      </c>
    </row>
    <row r="10" spans="1:3" x14ac:dyDescent="0.35">
      <c r="A10" s="8" t="s">
        <v>3</v>
      </c>
      <c r="B10" s="8" t="s">
        <v>197</v>
      </c>
      <c r="C10" s="8" t="s">
        <v>238</v>
      </c>
    </row>
    <row r="11" spans="1:3" x14ac:dyDescent="0.35">
      <c r="B11" s="9"/>
      <c r="C11" s="9"/>
    </row>
    <row r="12" spans="1:3" x14ac:dyDescent="0.35">
      <c r="B12" s="9"/>
      <c r="C12" s="9"/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</sheetData>
  <autoFilter ref="A6:C10" xr:uid="{37C0B4DF-9665-4A55-AC2A-37611F1547C1}"/>
  <sortState xmlns:xlrd2="http://schemas.microsoft.com/office/spreadsheetml/2017/richdata2" ref="A7:C10">
    <sortCondition ref="A7:A10"/>
  </sortState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66FF-C074-4E98-B618-58331968F35D}">
  <sheetPr>
    <pageSetUpPr fitToPage="1"/>
  </sheetPr>
  <dimension ref="A1:C67"/>
  <sheetViews>
    <sheetView zoomScaleNormal="100" workbookViewId="0">
      <selection activeCell="B35" sqref="B35"/>
    </sheetView>
  </sheetViews>
  <sheetFormatPr defaultRowHeight="14.5" x14ac:dyDescent="0.35"/>
  <cols>
    <col min="2" max="2" width="43.54296875" customWidth="1"/>
    <col min="3" max="3" width="64.1796875" customWidth="1"/>
  </cols>
  <sheetData>
    <row r="1" spans="1:3" ht="18" x14ac:dyDescent="0.4">
      <c r="B1" s="5" t="s">
        <v>25</v>
      </c>
    </row>
    <row r="2" spans="1:3" ht="18" x14ac:dyDescent="0.4">
      <c r="B2" s="5" t="s">
        <v>128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233</v>
      </c>
    </row>
    <row r="10" spans="1:3" ht="20.149999999999999" customHeight="1" x14ac:dyDescent="0.35">
      <c r="A10" s="12" t="s">
        <v>3</v>
      </c>
      <c r="B10" s="8" t="s">
        <v>115</v>
      </c>
      <c r="C10" s="8" t="s">
        <v>129</v>
      </c>
    </row>
    <row r="11" spans="1:3" ht="20.149999999999999" customHeight="1" x14ac:dyDescent="0.35">
      <c r="A11" s="12" t="s">
        <v>1</v>
      </c>
      <c r="B11" s="12" t="s">
        <v>35</v>
      </c>
      <c r="C11" s="8" t="s">
        <v>130</v>
      </c>
    </row>
    <row r="12" spans="1:3" ht="20.149999999999999" customHeight="1" x14ac:dyDescent="0.35">
      <c r="A12" s="12" t="s">
        <v>1</v>
      </c>
      <c r="B12" s="12" t="s">
        <v>216</v>
      </c>
      <c r="C12" s="8" t="s">
        <v>283</v>
      </c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</sheetData>
  <autoFilter ref="A6:C12" xr:uid="{4C7F66FF-C074-4E98-B618-58331968F35D}"/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4742-5DFB-491C-A197-6EF0F3A207C2}">
  <sheetPr>
    <pageSetUpPr fitToPage="1"/>
  </sheetPr>
  <dimension ref="A1:C66"/>
  <sheetViews>
    <sheetView zoomScaleNormal="100" workbookViewId="0">
      <selection activeCell="B35" sqref="B35"/>
    </sheetView>
  </sheetViews>
  <sheetFormatPr defaultRowHeight="14.5" x14ac:dyDescent="0.35"/>
  <cols>
    <col min="2" max="2" width="43.26953125" customWidth="1"/>
    <col min="3" max="3" width="36.7265625" customWidth="1"/>
  </cols>
  <sheetData>
    <row r="1" spans="1:3" ht="18" x14ac:dyDescent="0.4">
      <c r="B1" s="5" t="s">
        <v>26</v>
      </c>
    </row>
    <row r="2" spans="1:3" ht="18" x14ac:dyDescent="0.4">
      <c r="B2" s="5" t="s">
        <v>50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12" t="s">
        <v>3</v>
      </c>
      <c r="B7" s="12" t="s">
        <v>2</v>
      </c>
      <c r="C7" s="8" t="s">
        <v>231</v>
      </c>
    </row>
    <row r="8" spans="1:3" ht="20.149999999999999" customHeight="1" x14ac:dyDescent="0.35">
      <c r="A8" s="12" t="s">
        <v>3</v>
      </c>
      <c r="B8" s="8" t="s">
        <v>103</v>
      </c>
      <c r="C8" s="8" t="s">
        <v>131</v>
      </c>
    </row>
    <row r="9" spans="1:3" ht="20.149999999999999" customHeight="1" x14ac:dyDescent="0.35">
      <c r="A9" s="12" t="s">
        <v>3</v>
      </c>
      <c r="B9" s="12" t="s">
        <v>44</v>
      </c>
      <c r="C9" s="8" t="s">
        <v>132</v>
      </c>
    </row>
    <row r="10" spans="1:3" ht="20.149999999999999" customHeight="1" x14ac:dyDescent="0.35">
      <c r="A10" s="12" t="s">
        <v>1</v>
      </c>
      <c r="B10" s="12" t="s">
        <v>216</v>
      </c>
      <c r="C10" s="8" t="s">
        <v>283</v>
      </c>
    </row>
    <row r="11" spans="1:3" ht="20.149999999999999" customHeight="1" x14ac:dyDescent="0.35">
      <c r="A11" s="8" t="s">
        <v>3</v>
      </c>
      <c r="B11" s="8" t="s">
        <v>197</v>
      </c>
      <c r="C11" s="8" t="s">
        <v>238</v>
      </c>
    </row>
    <row r="12" spans="1:3" x14ac:dyDescent="0.35">
      <c r="B12" s="9"/>
      <c r="C12" s="9"/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</sheetData>
  <autoFilter ref="A6:C11" xr:uid="{2F9E4742-5DFB-491C-A197-6EF0F3A207C2}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1DD1-F2B5-4ECE-B4BD-F09D02AC002D}">
  <sheetPr>
    <pageSetUpPr fitToPage="1"/>
  </sheetPr>
  <dimension ref="A1:C64"/>
  <sheetViews>
    <sheetView zoomScaleNormal="100" workbookViewId="0">
      <selection activeCell="B25" sqref="B25"/>
    </sheetView>
  </sheetViews>
  <sheetFormatPr defaultRowHeight="14.5" x14ac:dyDescent="0.35"/>
  <cols>
    <col min="2" max="2" width="44.1796875" bestFit="1" customWidth="1"/>
    <col min="3" max="3" width="40.54296875" bestFit="1" customWidth="1"/>
  </cols>
  <sheetData>
    <row r="1" spans="1:3" ht="18" x14ac:dyDescent="0.4">
      <c r="B1" s="5" t="s">
        <v>69</v>
      </c>
    </row>
    <row r="2" spans="1:3" ht="18" x14ac:dyDescent="0.4">
      <c r="B2" s="5" t="s">
        <v>56</v>
      </c>
      <c r="C2" s="3"/>
    </row>
    <row r="3" spans="1:3" ht="15.75" customHeight="1" x14ac:dyDescent="0.35">
      <c r="B3" s="2" t="s">
        <v>252</v>
      </c>
      <c r="C3" s="23">
        <v>49</v>
      </c>
    </row>
    <row r="4" spans="1:3" ht="19.5" customHeight="1" x14ac:dyDescent="0.35">
      <c r="B4" s="2" t="s">
        <v>253</v>
      </c>
      <c r="C4" s="23">
        <f>8*12</f>
        <v>96</v>
      </c>
    </row>
    <row r="5" spans="1:3" ht="15" thickBot="1" x14ac:dyDescent="0.4">
      <c r="B5" s="2"/>
      <c r="C5" s="4"/>
    </row>
    <row r="6" spans="1:3" ht="15" thickBot="1" x14ac:dyDescent="0.4">
      <c r="A6" s="6" t="s">
        <v>24</v>
      </c>
      <c r="B6" s="17" t="s">
        <v>40</v>
      </c>
      <c r="C6" s="7" t="s">
        <v>33</v>
      </c>
    </row>
    <row r="7" spans="1:3" ht="20.149999999999999" customHeight="1" x14ac:dyDescent="0.35">
      <c r="A7" s="13" t="s">
        <v>3</v>
      </c>
      <c r="B7" s="8" t="s">
        <v>215</v>
      </c>
      <c r="C7" s="15"/>
    </row>
    <row r="8" spans="1:3" ht="20.149999999999999" customHeight="1" x14ac:dyDescent="0.35">
      <c r="A8" s="8" t="s">
        <v>3</v>
      </c>
      <c r="B8" s="8" t="s">
        <v>2</v>
      </c>
      <c r="C8" s="8" t="s">
        <v>239</v>
      </c>
    </row>
    <row r="9" spans="1:3" ht="20.149999999999999" customHeight="1" x14ac:dyDescent="0.35">
      <c r="A9" s="8" t="s">
        <v>3</v>
      </c>
      <c r="B9" s="8" t="s">
        <v>44</v>
      </c>
      <c r="C9" s="8"/>
    </row>
    <row r="10" spans="1:3" x14ac:dyDescent="0.35">
      <c r="B10" s="3"/>
      <c r="C10" s="3"/>
    </row>
    <row r="11" spans="1:3" x14ac:dyDescent="0.35">
      <c r="B11" s="3"/>
      <c r="C11" s="3"/>
    </row>
    <row r="12" spans="1:3" x14ac:dyDescent="0.35">
      <c r="B12" s="3"/>
      <c r="C12" s="3"/>
    </row>
    <row r="13" spans="1:3" x14ac:dyDescent="0.35">
      <c r="B13" s="3"/>
      <c r="C13" s="3"/>
    </row>
    <row r="14" spans="1:3" x14ac:dyDescent="0.35">
      <c r="B14" s="3"/>
      <c r="C14" s="3"/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</sheetData>
  <autoFilter ref="A6:C8" xr:uid="{DF941DD1-F2B5-4ECE-B4BD-F09D02AC002D}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1FD8-68CB-4F60-AB7D-4630352A4F23}">
  <sheetPr>
    <pageSetUpPr fitToPage="1"/>
  </sheetPr>
  <dimension ref="A1:C69"/>
  <sheetViews>
    <sheetView zoomScaleNormal="100" workbookViewId="0">
      <selection activeCell="B35" sqref="B35"/>
    </sheetView>
  </sheetViews>
  <sheetFormatPr defaultRowHeight="14.5" x14ac:dyDescent="0.35"/>
  <cols>
    <col min="2" max="2" width="44.1796875" bestFit="1" customWidth="1"/>
    <col min="3" max="3" width="38.7265625" bestFit="1" customWidth="1"/>
  </cols>
  <sheetData>
    <row r="1" spans="1:3" ht="18" x14ac:dyDescent="0.4">
      <c r="B1" s="5" t="s">
        <v>26</v>
      </c>
    </row>
    <row r="2" spans="1:3" ht="18" x14ac:dyDescent="0.4">
      <c r="B2" s="5" t="s">
        <v>6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231</v>
      </c>
    </row>
    <row r="10" spans="1:3" ht="20.149999999999999" customHeight="1" x14ac:dyDescent="0.35">
      <c r="A10" s="12" t="s">
        <v>3</v>
      </c>
      <c r="B10" s="8" t="s">
        <v>103</v>
      </c>
      <c r="C10" s="8" t="s">
        <v>133</v>
      </c>
    </row>
    <row r="11" spans="1:3" ht="20.149999999999999" customHeight="1" x14ac:dyDescent="0.35">
      <c r="A11" s="12" t="s">
        <v>3</v>
      </c>
      <c r="B11" s="12" t="s">
        <v>44</v>
      </c>
      <c r="C11" s="12"/>
    </row>
    <row r="12" spans="1:3" ht="20.149999999999999" customHeight="1" x14ac:dyDescent="0.35">
      <c r="A12" s="12" t="s">
        <v>3</v>
      </c>
      <c r="B12" s="12" t="s">
        <v>45</v>
      </c>
      <c r="C12" s="12"/>
    </row>
    <row r="13" spans="1:3" ht="20.149999999999999" customHeight="1" x14ac:dyDescent="0.35">
      <c r="A13" s="12" t="s">
        <v>1</v>
      </c>
      <c r="B13" s="12" t="s">
        <v>35</v>
      </c>
      <c r="C13" s="8" t="s">
        <v>134</v>
      </c>
    </row>
    <row r="14" spans="1:3" ht="20.149999999999999" customHeight="1" x14ac:dyDescent="0.35">
      <c r="A14" s="12" t="s">
        <v>1</v>
      </c>
      <c r="B14" s="12" t="s">
        <v>216</v>
      </c>
      <c r="C14" s="8" t="s">
        <v>283</v>
      </c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</sheetData>
  <autoFilter ref="A6:C14" xr:uid="{29A81FD8-68CB-4F60-AB7D-4630352A4F23}"/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3A7B-7EB8-43C1-B1BA-18B1E613FEC2}">
  <sheetPr>
    <pageSetUpPr fitToPage="1"/>
  </sheetPr>
  <dimension ref="A1:C67"/>
  <sheetViews>
    <sheetView zoomScale="110" zoomScaleNormal="110" workbookViewId="0">
      <selection activeCell="B35" sqref="B35"/>
    </sheetView>
  </sheetViews>
  <sheetFormatPr defaultRowHeight="14.5" x14ac:dyDescent="0.35"/>
  <cols>
    <col min="2" max="2" width="44.1796875" bestFit="1" customWidth="1"/>
    <col min="3" max="3" width="38.7265625" bestFit="1" customWidth="1"/>
  </cols>
  <sheetData>
    <row r="1" spans="1:3" ht="18" x14ac:dyDescent="0.4">
      <c r="B1" s="5" t="s">
        <v>26</v>
      </c>
    </row>
    <row r="2" spans="1:3" ht="18" x14ac:dyDescent="0.4">
      <c r="B2" s="5" t="s">
        <v>7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231</v>
      </c>
    </row>
    <row r="10" spans="1:3" ht="20.149999999999999" customHeight="1" x14ac:dyDescent="0.35">
      <c r="A10" s="12" t="s">
        <v>3</v>
      </c>
      <c r="B10" s="8" t="s">
        <v>135</v>
      </c>
      <c r="C10" s="8"/>
    </row>
    <row r="11" spans="1:3" ht="20.149999999999999" customHeight="1" x14ac:dyDescent="0.35">
      <c r="A11" s="12" t="s">
        <v>3</v>
      </c>
      <c r="B11" s="12" t="s">
        <v>44</v>
      </c>
      <c r="C11" s="12"/>
    </row>
    <row r="12" spans="1:3" ht="20.149999999999999" customHeight="1" x14ac:dyDescent="0.35">
      <c r="A12" s="12" t="s">
        <v>1</v>
      </c>
      <c r="B12" s="12" t="s">
        <v>216</v>
      </c>
      <c r="C12" s="8" t="s">
        <v>283</v>
      </c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</sheetData>
  <autoFilter ref="A6:C12" xr:uid="{8FA33A7B-7EB8-43C1-B1BA-18B1E613FEC2}"/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B456-CB43-4679-BC25-AAB50F6705B1}">
  <sheetPr>
    <pageSetUpPr fitToPage="1"/>
  </sheetPr>
  <dimension ref="A1:C67"/>
  <sheetViews>
    <sheetView zoomScaleNormal="100" workbookViewId="0">
      <selection activeCell="B35" sqref="B35"/>
    </sheetView>
  </sheetViews>
  <sheetFormatPr defaultRowHeight="14.5" x14ac:dyDescent="0.35"/>
  <cols>
    <col min="2" max="2" width="43.26953125" customWidth="1"/>
    <col min="3" max="3" width="37" customWidth="1"/>
  </cols>
  <sheetData>
    <row r="1" spans="1:3" ht="18" x14ac:dyDescent="0.4">
      <c r="B1" s="5" t="s">
        <v>26</v>
      </c>
    </row>
    <row r="2" spans="1:3" ht="18" x14ac:dyDescent="0.4">
      <c r="B2" s="5" t="s">
        <v>8</v>
      </c>
      <c r="C2" s="3"/>
    </row>
    <row r="3" spans="1:3" x14ac:dyDescent="0.35">
      <c r="B3" s="2" t="s">
        <v>252</v>
      </c>
      <c r="C3" s="23">
        <v>930</v>
      </c>
    </row>
    <row r="4" spans="1:3" x14ac:dyDescent="0.35">
      <c r="B4" s="2" t="s">
        <v>253</v>
      </c>
      <c r="C4" s="23">
        <f>(12*12)+4</f>
        <v>148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231</v>
      </c>
    </row>
    <row r="10" spans="1:3" ht="20.149999999999999" customHeight="1" x14ac:dyDescent="0.35">
      <c r="A10" s="12" t="s">
        <v>3</v>
      </c>
      <c r="B10" s="8" t="s">
        <v>103</v>
      </c>
      <c r="C10" s="8" t="s">
        <v>136</v>
      </c>
    </row>
    <row r="11" spans="1:3" ht="20.149999999999999" customHeight="1" x14ac:dyDescent="0.35">
      <c r="A11" s="12" t="s">
        <v>3</v>
      </c>
      <c r="B11" s="12" t="s">
        <v>44</v>
      </c>
      <c r="C11" s="12"/>
    </row>
    <row r="12" spans="1:3" ht="20.149999999999999" customHeight="1" x14ac:dyDescent="0.35">
      <c r="A12" s="12" t="s">
        <v>1</v>
      </c>
      <c r="B12" s="12" t="s">
        <v>216</v>
      </c>
      <c r="C12" s="8" t="s">
        <v>283</v>
      </c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</sheetData>
  <autoFilter ref="A6:C12" xr:uid="{45E4B456-CB43-4679-BC25-AAB50F6705B1}"/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CDE16-648A-4828-A0FB-2DF6BA6F5433}">
  <sheetPr>
    <pageSetUpPr fitToPage="1"/>
  </sheetPr>
  <dimension ref="A1:C69"/>
  <sheetViews>
    <sheetView zoomScaleNormal="100" workbookViewId="0">
      <selection activeCell="B35" sqref="B35"/>
    </sheetView>
  </sheetViews>
  <sheetFormatPr defaultRowHeight="14.5" x14ac:dyDescent="0.35"/>
  <cols>
    <col min="2" max="2" width="43.453125" customWidth="1"/>
    <col min="3" max="3" width="38.7265625" bestFit="1" customWidth="1"/>
  </cols>
  <sheetData>
    <row r="1" spans="1:3" ht="18" x14ac:dyDescent="0.4">
      <c r="B1" s="5" t="s">
        <v>90</v>
      </c>
    </row>
    <row r="2" spans="1:3" ht="18" x14ac:dyDescent="0.4">
      <c r="B2" s="5" t="s">
        <v>137</v>
      </c>
      <c r="C2" s="3"/>
    </row>
    <row r="3" spans="1:3" x14ac:dyDescent="0.35">
      <c r="B3" s="2" t="s">
        <v>252</v>
      </c>
      <c r="C3" s="23">
        <v>870</v>
      </c>
    </row>
    <row r="4" spans="1:3" x14ac:dyDescent="0.35">
      <c r="B4" s="2" t="s">
        <v>253</v>
      </c>
      <c r="C4" s="23">
        <f>(8*12)+5</f>
        <v>101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8" t="s">
        <v>3</v>
      </c>
      <c r="B10" s="8" t="s">
        <v>141</v>
      </c>
      <c r="C10" s="8" t="s">
        <v>142</v>
      </c>
    </row>
    <row r="11" spans="1:3" ht="20.149999999999999" customHeight="1" x14ac:dyDescent="0.35">
      <c r="A11" s="12" t="s">
        <v>1</v>
      </c>
      <c r="B11" s="8" t="s">
        <v>138</v>
      </c>
      <c r="C11" s="8" t="s">
        <v>140</v>
      </c>
    </row>
    <row r="12" spans="1:3" ht="20.149999999999999" customHeight="1" x14ac:dyDescent="0.35">
      <c r="A12" s="12" t="s">
        <v>1</v>
      </c>
      <c r="B12" s="12" t="s">
        <v>216</v>
      </c>
      <c r="C12" s="8" t="s">
        <v>283</v>
      </c>
    </row>
    <row r="13" spans="1:3" ht="20.149999999999999" customHeight="1" x14ac:dyDescent="0.35">
      <c r="A13" s="12" t="s">
        <v>1</v>
      </c>
      <c r="B13" s="12" t="s">
        <v>41</v>
      </c>
      <c r="C13" s="8" t="s">
        <v>139</v>
      </c>
    </row>
    <row r="14" spans="1:3" ht="20.149999999999999" customHeight="1" x14ac:dyDescent="0.35">
      <c r="A14" s="12" t="s">
        <v>3</v>
      </c>
      <c r="B14" s="12" t="s">
        <v>42</v>
      </c>
      <c r="C14" s="8" t="s">
        <v>270</v>
      </c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</sheetData>
  <autoFilter ref="A6:C14" xr:uid="{F58CDE16-648A-4828-A0FB-2DF6BA6F5433}"/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AB88-77E0-4C9A-A9EC-E86EA4E76E79}">
  <sheetPr>
    <pageSetUpPr fitToPage="1"/>
  </sheetPr>
  <dimension ref="A1:C71"/>
  <sheetViews>
    <sheetView topLeftCell="A4" zoomScaleNormal="100" workbookViewId="0">
      <selection activeCell="B12" sqref="B12"/>
    </sheetView>
  </sheetViews>
  <sheetFormatPr defaultRowHeight="14.5" x14ac:dyDescent="0.35"/>
  <cols>
    <col min="2" max="2" width="45.26953125" customWidth="1"/>
    <col min="3" max="3" width="55.453125" customWidth="1"/>
  </cols>
  <sheetData>
    <row r="1" spans="1:3" ht="18" x14ac:dyDescent="0.4">
      <c r="B1" s="5" t="s">
        <v>27</v>
      </c>
    </row>
    <row r="2" spans="1:3" ht="18" x14ac:dyDescent="0.4">
      <c r="B2" s="5" t="s">
        <v>9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x14ac:dyDescent="0.35">
      <c r="A7" s="8" t="s">
        <v>3</v>
      </c>
      <c r="B7" s="8" t="s">
        <v>197</v>
      </c>
      <c r="C7" s="8" t="s">
        <v>238</v>
      </c>
    </row>
    <row r="8" spans="1:3" x14ac:dyDescent="0.35">
      <c r="A8" s="12" t="s">
        <v>3</v>
      </c>
      <c r="B8" s="8" t="s">
        <v>196</v>
      </c>
      <c r="C8" s="8" t="s">
        <v>244</v>
      </c>
    </row>
    <row r="9" spans="1:3" x14ac:dyDescent="0.35">
      <c r="A9" s="12" t="s">
        <v>3</v>
      </c>
      <c r="B9" s="12" t="s">
        <v>2</v>
      </c>
      <c r="C9" s="33" t="s">
        <v>231</v>
      </c>
    </row>
    <row r="10" spans="1:3" ht="28.5" x14ac:dyDescent="0.35">
      <c r="A10" s="12" t="s">
        <v>3</v>
      </c>
      <c r="B10" s="12" t="s">
        <v>37</v>
      </c>
      <c r="C10" s="18" t="s">
        <v>285</v>
      </c>
    </row>
    <row r="11" spans="1:3" x14ac:dyDescent="0.35">
      <c r="A11" s="12" t="s">
        <v>3</v>
      </c>
      <c r="B11" s="8" t="s">
        <v>103</v>
      </c>
      <c r="C11" s="8" t="s">
        <v>143</v>
      </c>
    </row>
    <row r="12" spans="1:3" ht="66.5" customHeight="1" x14ac:dyDescent="0.35">
      <c r="A12" s="12" t="s">
        <v>3</v>
      </c>
      <c r="B12" s="12" t="s">
        <v>43</v>
      </c>
      <c r="C12" s="18" t="s">
        <v>288</v>
      </c>
    </row>
    <row r="13" spans="1:3" x14ac:dyDescent="0.35">
      <c r="A13" s="12" t="s">
        <v>3</v>
      </c>
      <c r="B13" s="12" t="s">
        <v>44</v>
      </c>
      <c r="C13" s="12"/>
    </row>
    <row r="14" spans="1:3" x14ac:dyDescent="0.35">
      <c r="A14" s="12" t="s">
        <v>3</v>
      </c>
      <c r="B14" s="12" t="s">
        <v>45</v>
      </c>
      <c r="C14" s="8" t="s">
        <v>59</v>
      </c>
    </row>
    <row r="15" spans="1:3" x14ac:dyDescent="0.35">
      <c r="A15" s="12" t="s">
        <v>1</v>
      </c>
      <c r="B15" s="8" t="s">
        <v>138</v>
      </c>
      <c r="C15" s="8" t="s">
        <v>144</v>
      </c>
    </row>
    <row r="16" spans="1:3" x14ac:dyDescent="0.35">
      <c r="A16" s="12" t="s">
        <v>1</v>
      </c>
      <c r="B16" s="12" t="s">
        <v>216</v>
      </c>
      <c r="C16" s="8" t="s">
        <v>283</v>
      </c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  <row r="71" spans="2:3" x14ac:dyDescent="0.35">
      <c r="B71" s="9"/>
      <c r="C71" s="9"/>
    </row>
  </sheetData>
  <autoFilter ref="A6:C16" xr:uid="{048AAB88-77E0-4C9A-A9EC-E86EA4E76E79}"/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4163-403C-4D70-AEC4-05CBD3B0CEC5}">
  <sheetPr>
    <pageSetUpPr fitToPage="1"/>
  </sheetPr>
  <dimension ref="A1:C77"/>
  <sheetViews>
    <sheetView zoomScaleNormal="100" workbookViewId="0">
      <selection activeCell="B16" sqref="B16"/>
    </sheetView>
  </sheetViews>
  <sheetFormatPr defaultRowHeight="14.5" x14ac:dyDescent="0.35"/>
  <cols>
    <col min="2" max="2" width="44.453125" customWidth="1"/>
    <col min="3" max="3" width="64.54296875" customWidth="1"/>
  </cols>
  <sheetData>
    <row r="1" spans="1:3" ht="18" x14ac:dyDescent="0.4">
      <c r="B1" s="5" t="s">
        <v>27</v>
      </c>
    </row>
    <row r="2" spans="1:3" ht="18" x14ac:dyDescent="0.4">
      <c r="B2" s="5" t="s">
        <v>10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x14ac:dyDescent="0.35">
      <c r="A7" s="8" t="s">
        <v>3</v>
      </c>
      <c r="B7" s="8" t="s">
        <v>197</v>
      </c>
      <c r="C7" s="8" t="s">
        <v>238</v>
      </c>
    </row>
    <row r="8" spans="1:3" x14ac:dyDescent="0.35">
      <c r="A8" s="12" t="s">
        <v>3</v>
      </c>
      <c r="B8" s="8" t="s">
        <v>196</v>
      </c>
      <c r="C8" s="8" t="s">
        <v>244</v>
      </c>
    </row>
    <row r="9" spans="1:3" x14ac:dyDescent="0.35">
      <c r="A9" s="12" t="s">
        <v>3</v>
      </c>
      <c r="B9" s="12" t="s">
        <v>2</v>
      </c>
      <c r="C9" s="8" t="s">
        <v>232</v>
      </c>
    </row>
    <row r="10" spans="1:3" ht="28.5" x14ac:dyDescent="0.35">
      <c r="A10" s="12" t="s">
        <v>3</v>
      </c>
      <c r="B10" s="18" t="s">
        <v>286</v>
      </c>
      <c r="C10" s="8"/>
    </row>
    <row r="11" spans="1:3" ht="28.5" x14ac:dyDescent="0.35">
      <c r="A11" s="12" t="s">
        <v>3</v>
      </c>
      <c r="B11" s="18" t="s">
        <v>226</v>
      </c>
      <c r="C11" s="18"/>
    </row>
    <row r="12" spans="1:3" ht="28.5" x14ac:dyDescent="0.35">
      <c r="A12" s="12" t="s">
        <v>3</v>
      </c>
      <c r="B12" s="18" t="s">
        <v>225</v>
      </c>
      <c r="C12" s="18"/>
    </row>
    <row r="13" spans="1:3" x14ac:dyDescent="0.35">
      <c r="A13" s="8" t="s">
        <v>3</v>
      </c>
      <c r="B13" s="18" t="s">
        <v>287</v>
      </c>
      <c r="C13" s="8"/>
    </row>
    <row r="14" spans="1:3" ht="28.5" x14ac:dyDescent="0.35">
      <c r="A14" s="8" t="s">
        <v>3</v>
      </c>
      <c r="B14" s="18" t="s">
        <v>298</v>
      </c>
      <c r="C14" s="8"/>
    </row>
    <row r="15" spans="1:3" x14ac:dyDescent="0.35">
      <c r="A15" s="12" t="s">
        <v>3</v>
      </c>
      <c r="B15" s="12" t="s">
        <v>39</v>
      </c>
      <c r="C15" s="12" t="s">
        <v>67</v>
      </c>
    </row>
    <row r="16" spans="1:3" ht="42.5" x14ac:dyDescent="0.35">
      <c r="A16" s="12" t="s">
        <v>3</v>
      </c>
      <c r="B16" s="12" t="s">
        <v>43</v>
      </c>
      <c r="C16" s="18" t="s">
        <v>288</v>
      </c>
    </row>
    <row r="17" spans="1:3" x14ac:dyDescent="0.35">
      <c r="A17" s="12" t="s">
        <v>3</v>
      </c>
      <c r="B17" s="12" t="s">
        <v>44</v>
      </c>
      <c r="C17" s="12"/>
    </row>
    <row r="18" spans="1:3" x14ac:dyDescent="0.35">
      <c r="A18" s="12" t="s">
        <v>3</v>
      </c>
      <c r="B18" s="12" t="s">
        <v>45</v>
      </c>
      <c r="C18" s="8" t="s">
        <v>148</v>
      </c>
    </row>
    <row r="19" spans="1:3" x14ac:dyDescent="0.35">
      <c r="A19" s="8" t="s">
        <v>4</v>
      </c>
      <c r="B19" s="8" t="s">
        <v>149</v>
      </c>
      <c r="C19" s="8" t="s">
        <v>150</v>
      </c>
    </row>
    <row r="20" spans="1:3" x14ac:dyDescent="0.35">
      <c r="A20" s="12" t="s">
        <v>1</v>
      </c>
      <c r="B20" s="12" t="s">
        <v>38</v>
      </c>
      <c r="C20" s="8" t="s">
        <v>147</v>
      </c>
    </row>
    <row r="21" spans="1:3" x14ac:dyDescent="0.35">
      <c r="A21" s="12" t="s">
        <v>1</v>
      </c>
      <c r="B21" s="8" t="s">
        <v>145</v>
      </c>
      <c r="C21" s="8" t="s">
        <v>146</v>
      </c>
    </row>
    <row r="22" spans="1:3" x14ac:dyDescent="0.35">
      <c r="A22" s="12" t="s">
        <v>1</v>
      </c>
      <c r="B22" s="12" t="s">
        <v>216</v>
      </c>
      <c r="C22" s="8" t="s">
        <v>283</v>
      </c>
    </row>
    <row r="23" spans="1:3" x14ac:dyDescent="0.35">
      <c r="B23" s="9"/>
      <c r="C23" s="9"/>
    </row>
    <row r="24" spans="1:3" x14ac:dyDescent="0.35">
      <c r="B24" s="9"/>
      <c r="C24" s="9"/>
    </row>
    <row r="25" spans="1:3" x14ac:dyDescent="0.35">
      <c r="B25" s="9"/>
      <c r="C25" s="9"/>
    </row>
    <row r="26" spans="1:3" x14ac:dyDescent="0.35">
      <c r="B26" s="9"/>
      <c r="C26" s="9"/>
    </row>
    <row r="27" spans="1:3" x14ac:dyDescent="0.35">
      <c r="B27" s="9"/>
      <c r="C27" s="9"/>
    </row>
    <row r="28" spans="1:3" x14ac:dyDescent="0.35">
      <c r="B28" s="9"/>
      <c r="C28" s="9"/>
    </row>
    <row r="29" spans="1:3" x14ac:dyDescent="0.35">
      <c r="B29" s="9"/>
      <c r="C29" s="9"/>
    </row>
    <row r="30" spans="1:3" x14ac:dyDescent="0.35">
      <c r="B30" s="9"/>
      <c r="C30" s="9"/>
    </row>
    <row r="31" spans="1:3" x14ac:dyDescent="0.35">
      <c r="B31" s="9"/>
      <c r="C31" s="9"/>
    </row>
    <row r="32" spans="1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  <row r="71" spans="2:3" x14ac:dyDescent="0.35">
      <c r="B71" s="9"/>
      <c r="C71" s="9"/>
    </row>
    <row r="72" spans="2:3" x14ac:dyDescent="0.35">
      <c r="B72" s="9"/>
      <c r="C72" s="9"/>
    </row>
    <row r="73" spans="2:3" x14ac:dyDescent="0.35">
      <c r="B73" s="9"/>
      <c r="C73" s="9"/>
    </row>
    <row r="74" spans="2:3" x14ac:dyDescent="0.35">
      <c r="B74" s="9"/>
      <c r="C74" s="9"/>
    </row>
    <row r="75" spans="2:3" x14ac:dyDescent="0.35">
      <c r="B75" s="9"/>
      <c r="C75" s="9"/>
    </row>
    <row r="76" spans="2:3" x14ac:dyDescent="0.35">
      <c r="B76" s="9"/>
      <c r="C76" s="9"/>
    </row>
    <row r="77" spans="2:3" x14ac:dyDescent="0.35">
      <c r="B77" s="9"/>
      <c r="C77" s="9"/>
    </row>
  </sheetData>
  <autoFilter ref="A6:C22" xr:uid="{BFEA4163-403C-4D70-AEC4-05CBD3B0CEC5}"/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4099-EC7F-45AE-B3B6-F3F375F1A46E}">
  <sheetPr>
    <pageSetUpPr fitToPage="1"/>
  </sheetPr>
  <dimension ref="A1:C71"/>
  <sheetViews>
    <sheetView topLeftCell="A4" zoomScaleNormal="100" workbookViewId="0">
      <selection activeCell="B12" sqref="B12"/>
    </sheetView>
  </sheetViews>
  <sheetFormatPr defaultRowHeight="14.5" x14ac:dyDescent="0.35"/>
  <cols>
    <col min="2" max="2" width="42.54296875" customWidth="1"/>
    <col min="3" max="3" width="61.1796875" customWidth="1"/>
  </cols>
  <sheetData>
    <row r="1" spans="1:3" ht="18" x14ac:dyDescent="0.4">
      <c r="B1" s="5" t="s">
        <v>27</v>
      </c>
    </row>
    <row r="2" spans="1:3" ht="18" x14ac:dyDescent="0.4">
      <c r="B2" s="5" t="s">
        <v>11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229</v>
      </c>
    </row>
    <row r="10" spans="1:3" ht="39" customHeight="1" x14ac:dyDescent="0.35">
      <c r="A10" s="12" t="s">
        <v>3</v>
      </c>
      <c r="B10" s="18" t="s">
        <v>286</v>
      </c>
    </row>
    <row r="11" spans="1:3" ht="28.5" x14ac:dyDescent="0.35">
      <c r="A11" s="12" t="s">
        <v>3</v>
      </c>
      <c r="B11" s="18" t="s">
        <v>226</v>
      </c>
      <c r="C11" s="18"/>
    </row>
    <row r="12" spans="1:3" ht="28.5" x14ac:dyDescent="0.35">
      <c r="A12" s="12" t="s">
        <v>3</v>
      </c>
      <c r="B12" s="18" t="s">
        <v>225</v>
      </c>
      <c r="C12" s="8"/>
    </row>
    <row r="13" spans="1:3" x14ac:dyDescent="0.35">
      <c r="A13" s="8" t="s">
        <v>3</v>
      </c>
      <c r="B13" s="18" t="s">
        <v>287</v>
      </c>
      <c r="C13" s="8"/>
    </row>
    <row r="14" spans="1:3" ht="42.5" x14ac:dyDescent="0.35">
      <c r="A14" s="8" t="s">
        <v>3</v>
      </c>
      <c r="B14" s="18" t="s">
        <v>298</v>
      </c>
      <c r="C14" s="8"/>
    </row>
    <row r="15" spans="1:3" ht="20.149999999999999" customHeight="1" x14ac:dyDescent="0.35">
      <c r="A15" s="12" t="s">
        <v>3</v>
      </c>
      <c r="B15" s="12" t="s">
        <v>44</v>
      </c>
      <c r="C15" s="12"/>
    </row>
    <row r="16" spans="1:3" ht="20.149999999999999" customHeight="1" x14ac:dyDescent="0.35">
      <c r="A16" s="12" t="s">
        <v>1</v>
      </c>
      <c r="B16" s="12" t="s">
        <v>216</v>
      </c>
      <c r="C16" s="8" t="s">
        <v>283</v>
      </c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  <row r="71" spans="2:3" x14ac:dyDescent="0.35">
      <c r="B71" s="9"/>
      <c r="C71" s="9"/>
    </row>
  </sheetData>
  <autoFilter ref="A6:C16" xr:uid="{0B2C4099-EC7F-45AE-B3B6-F3F375F1A46E}"/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8C8D-DDED-4D9A-AC74-402BE876224D}">
  <sheetPr>
    <pageSetUpPr fitToPage="1"/>
  </sheetPr>
  <dimension ref="A1:C68"/>
  <sheetViews>
    <sheetView zoomScaleNormal="100" workbookViewId="0">
      <selection activeCell="C12" sqref="C12"/>
    </sheetView>
  </sheetViews>
  <sheetFormatPr defaultRowHeight="14.5" x14ac:dyDescent="0.35"/>
  <cols>
    <col min="2" max="2" width="44.1796875" bestFit="1" customWidth="1"/>
    <col min="3" max="3" width="38.7265625" bestFit="1" customWidth="1"/>
  </cols>
  <sheetData>
    <row r="1" spans="1:3" ht="18" x14ac:dyDescent="0.4">
      <c r="B1" s="5" t="s">
        <v>27</v>
      </c>
    </row>
    <row r="2" spans="1:3" ht="18" x14ac:dyDescent="0.4">
      <c r="B2" s="5" t="s">
        <v>12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24.65" customHeight="1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229</v>
      </c>
    </row>
    <row r="10" spans="1:3" ht="20.149999999999999" customHeight="1" x14ac:dyDescent="0.35">
      <c r="A10" s="12" t="s">
        <v>3</v>
      </c>
      <c r="B10" s="12" t="s">
        <v>44</v>
      </c>
      <c r="C10" s="12"/>
    </row>
    <row r="11" spans="1:3" ht="20.149999999999999" customHeight="1" x14ac:dyDescent="0.35">
      <c r="A11" s="12" t="s">
        <v>3</v>
      </c>
      <c r="B11" s="12" t="s">
        <v>45</v>
      </c>
      <c r="C11" s="8" t="s">
        <v>151</v>
      </c>
    </row>
    <row r="12" spans="1:3" ht="42.5" x14ac:dyDescent="0.35">
      <c r="A12" s="12" t="s">
        <v>1</v>
      </c>
      <c r="B12" s="8" t="s">
        <v>152</v>
      </c>
      <c r="C12" s="18" t="s">
        <v>271</v>
      </c>
    </row>
    <row r="13" spans="1:3" ht="20.149999999999999" customHeight="1" x14ac:dyDescent="0.35">
      <c r="A13" s="12" t="s">
        <v>1</v>
      </c>
      <c r="B13" s="12" t="s">
        <v>216</v>
      </c>
      <c r="C13" s="8" t="s">
        <v>283</v>
      </c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</sheetData>
  <autoFilter ref="A6:C13" xr:uid="{CA3F8C8D-DDED-4D9A-AC74-402BE876224D}"/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1385-E8EE-4A0C-A4A7-012382616274}">
  <sheetPr>
    <pageSetUpPr fitToPage="1"/>
  </sheetPr>
  <dimension ref="A1:C69"/>
  <sheetViews>
    <sheetView zoomScaleNormal="100" workbookViewId="0">
      <selection activeCell="B35" sqref="B35"/>
    </sheetView>
  </sheetViews>
  <sheetFormatPr defaultRowHeight="14.5" x14ac:dyDescent="0.35"/>
  <cols>
    <col min="2" max="2" width="44.1796875" bestFit="1" customWidth="1"/>
    <col min="3" max="3" width="38.7265625" bestFit="1" customWidth="1"/>
  </cols>
  <sheetData>
    <row r="1" spans="1:3" ht="18" x14ac:dyDescent="0.4">
      <c r="B1" s="5" t="s">
        <v>28</v>
      </c>
    </row>
    <row r="2" spans="1:3" ht="18" x14ac:dyDescent="0.4">
      <c r="B2" s="5" t="s">
        <v>13</v>
      </c>
      <c r="C2" s="3"/>
    </row>
    <row r="3" spans="1:3" x14ac:dyDescent="0.35">
      <c r="B3" s="2" t="s">
        <v>252</v>
      </c>
      <c r="C3" s="23">
        <v>784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229</v>
      </c>
    </row>
    <row r="10" spans="1:3" ht="20.149999999999999" customHeight="1" x14ac:dyDescent="0.35">
      <c r="A10" s="12" t="s">
        <v>3</v>
      </c>
      <c r="B10" s="8" t="s">
        <v>103</v>
      </c>
      <c r="C10" s="8" t="s">
        <v>153</v>
      </c>
    </row>
    <row r="11" spans="1:3" ht="20.149999999999999" customHeight="1" x14ac:dyDescent="0.35">
      <c r="A11" s="12" t="s">
        <v>3</v>
      </c>
      <c r="B11" s="12" t="s">
        <v>44</v>
      </c>
      <c r="C11" s="12"/>
    </row>
    <row r="12" spans="1:3" ht="20.149999999999999" customHeight="1" x14ac:dyDescent="0.35">
      <c r="A12" s="12" t="s">
        <v>3</v>
      </c>
      <c r="B12" s="12" t="s">
        <v>45</v>
      </c>
      <c r="C12" s="8" t="s">
        <v>154</v>
      </c>
    </row>
    <row r="13" spans="1:3" ht="20.149999999999999" customHeight="1" x14ac:dyDescent="0.35">
      <c r="A13" s="12" t="s">
        <v>3</v>
      </c>
      <c r="B13" s="8" t="s">
        <v>155</v>
      </c>
      <c r="C13" s="8" t="s">
        <v>156</v>
      </c>
    </row>
    <row r="14" spans="1:3" ht="20.149999999999999" customHeight="1" x14ac:dyDescent="0.35">
      <c r="A14" s="12" t="s">
        <v>1</v>
      </c>
      <c r="B14" s="12" t="s">
        <v>216</v>
      </c>
      <c r="C14" s="8" t="s">
        <v>283</v>
      </c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</sheetData>
  <autoFilter ref="A6:C14" xr:uid="{A8081385-E8EE-4A0C-A4A7-012382616274}"/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60D7E-058A-4123-97E3-C5152AA7FB1A}">
  <sheetPr>
    <pageSetUpPr fitToPage="1"/>
  </sheetPr>
  <dimension ref="A1:C70"/>
  <sheetViews>
    <sheetView zoomScaleNormal="100" workbookViewId="0">
      <selection activeCell="B35" sqref="B35"/>
    </sheetView>
  </sheetViews>
  <sheetFormatPr defaultRowHeight="14.5" x14ac:dyDescent="0.35"/>
  <cols>
    <col min="2" max="2" width="43.81640625" customWidth="1"/>
    <col min="3" max="3" width="38.7265625" bestFit="1" customWidth="1"/>
  </cols>
  <sheetData>
    <row r="1" spans="1:3" ht="18" x14ac:dyDescent="0.4">
      <c r="B1" s="5" t="s">
        <v>28</v>
      </c>
    </row>
    <row r="2" spans="1:3" ht="18" x14ac:dyDescent="0.4">
      <c r="B2" s="5" t="s">
        <v>14</v>
      </c>
      <c r="C2" s="3"/>
    </row>
    <row r="3" spans="1:3" x14ac:dyDescent="0.35">
      <c r="B3" s="2" t="s">
        <v>252</v>
      </c>
      <c r="C3" s="23">
        <v>784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229</v>
      </c>
    </row>
    <row r="10" spans="1:3" ht="20.149999999999999" customHeight="1" x14ac:dyDescent="0.35">
      <c r="A10" s="12" t="s">
        <v>3</v>
      </c>
      <c r="B10" s="8" t="s">
        <v>103</v>
      </c>
      <c r="C10" s="8" t="s">
        <v>157</v>
      </c>
    </row>
    <row r="11" spans="1:3" ht="20.149999999999999" customHeight="1" x14ac:dyDescent="0.35">
      <c r="A11" s="12" t="s">
        <v>3</v>
      </c>
      <c r="B11" s="12" t="s">
        <v>44</v>
      </c>
      <c r="C11" s="12"/>
    </row>
    <row r="12" spans="1:3" ht="20.149999999999999" customHeight="1" x14ac:dyDescent="0.35">
      <c r="A12" s="12" t="s">
        <v>3</v>
      </c>
      <c r="B12" s="12" t="s">
        <v>45</v>
      </c>
      <c r="C12" s="8" t="s">
        <v>158</v>
      </c>
    </row>
    <row r="13" spans="1:3" ht="20.149999999999999" customHeight="1" x14ac:dyDescent="0.35">
      <c r="A13" s="12" t="s">
        <v>3</v>
      </c>
      <c r="B13" s="8" t="s">
        <v>155</v>
      </c>
      <c r="C13" s="8" t="s">
        <v>156</v>
      </c>
    </row>
    <row r="14" spans="1:3" ht="20.149999999999999" customHeight="1" x14ac:dyDescent="0.35">
      <c r="A14" s="12" t="s">
        <v>1</v>
      </c>
      <c r="B14" s="8" t="s">
        <v>138</v>
      </c>
      <c r="C14" s="8" t="s">
        <v>159</v>
      </c>
    </row>
    <row r="15" spans="1:3" ht="20.149999999999999" customHeight="1" x14ac:dyDescent="0.35">
      <c r="A15" s="12" t="s">
        <v>1</v>
      </c>
      <c r="B15" s="12" t="s">
        <v>216</v>
      </c>
      <c r="C15" s="8" t="s">
        <v>283</v>
      </c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</sheetData>
  <autoFilter ref="A6:C15" xr:uid="{E0160D7E-058A-4123-97E3-C5152AA7FB1A}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030F-BEE9-4ACB-A065-2ABA24006053}">
  <sheetPr>
    <pageSetUpPr fitToPage="1"/>
  </sheetPr>
  <dimension ref="A1:C68"/>
  <sheetViews>
    <sheetView zoomScaleNormal="100" workbookViewId="0">
      <selection activeCell="B35" sqref="B35"/>
    </sheetView>
  </sheetViews>
  <sheetFormatPr defaultRowHeight="14.5" x14ac:dyDescent="0.35"/>
  <cols>
    <col min="2" max="2" width="50.54296875" bestFit="1" customWidth="1"/>
    <col min="3" max="3" width="69.54296875" bestFit="1" customWidth="1"/>
  </cols>
  <sheetData>
    <row r="1" spans="1:3" ht="18" x14ac:dyDescent="0.4">
      <c r="B1" s="5" t="s">
        <v>69</v>
      </c>
      <c r="C1" s="3"/>
    </row>
    <row r="2" spans="1:3" ht="18" x14ac:dyDescent="0.4">
      <c r="B2" s="5" t="s">
        <v>72</v>
      </c>
      <c r="C2" s="3"/>
    </row>
    <row r="3" spans="1:3" ht="16.5" customHeight="1" x14ac:dyDescent="0.35">
      <c r="B3" s="2" t="s">
        <v>254</v>
      </c>
      <c r="C3" s="23">
        <v>240</v>
      </c>
    </row>
    <row r="4" spans="1:3" x14ac:dyDescent="0.35">
      <c r="B4" s="29" t="s">
        <v>251</v>
      </c>
      <c r="C4" s="23">
        <f>(10*12)+4</f>
        <v>124</v>
      </c>
    </row>
    <row r="5" spans="1:3" ht="15" thickBot="1" x14ac:dyDescent="0.4">
      <c r="B5" s="29"/>
      <c r="C5" s="23"/>
    </row>
    <row r="6" spans="1:3" ht="15" thickBot="1" x14ac:dyDescent="0.4">
      <c r="A6" s="6" t="s">
        <v>24</v>
      </c>
      <c r="B6" s="19" t="s">
        <v>40</v>
      </c>
      <c r="C6" s="20" t="s">
        <v>33</v>
      </c>
    </row>
    <row r="7" spans="1:3" ht="20.149999999999999" customHeight="1" x14ac:dyDescent="0.35">
      <c r="A7" s="8" t="s">
        <v>3</v>
      </c>
      <c r="B7" s="8" t="s">
        <v>237</v>
      </c>
      <c r="C7" s="8" t="s">
        <v>238</v>
      </c>
    </row>
    <row r="8" spans="1:3" ht="20.149999999999999" customHeight="1" x14ac:dyDescent="0.35">
      <c r="A8" s="8" t="s">
        <v>3</v>
      </c>
      <c r="B8" s="8" t="s">
        <v>248</v>
      </c>
      <c r="C8" s="15" t="s">
        <v>249</v>
      </c>
    </row>
    <row r="9" spans="1:3" ht="20.149999999999999" customHeight="1" x14ac:dyDescent="0.35">
      <c r="A9" s="8" t="s">
        <v>3</v>
      </c>
      <c r="B9" s="8" t="s">
        <v>2</v>
      </c>
      <c r="C9" s="8" t="s">
        <v>229</v>
      </c>
    </row>
    <row r="10" spans="1:3" ht="20.149999999999999" customHeight="1" x14ac:dyDescent="0.35">
      <c r="A10" s="8" t="s">
        <v>3</v>
      </c>
      <c r="B10" s="8" t="s">
        <v>112</v>
      </c>
      <c r="C10" s="8" t="s">
        <v>113</v>
      </c>
    </row>
    <row r="11" spans="1:3" ht="20.149999999999999" customHeight="1" x14ac:dyDescent="0.35">
      <c r="A11" s="8" t="s">
        <v>3</v>
      </c>
      <c r="B11" s="8" t="s">
        <v>44</v>
      </c>
      <c r="C11" s="8"/>
    </row>
    <row r="12" spans="1:3" ht="20.149999999999999" customHeight="1" x14ac:dyDescent="0.35">
      <c r="A12" s="8" t="s">
        <v>3</v>
      </c>
      <c r="B12" s="8" t="s">
        <v>45</v>
      </c>
      <c r="C12" s="8" t="s">
        <v>71</v>
      </c>
    </row>
    <row r="13" spans="1:3" ht="20.149999999999999" customHeight="1" x14ac:dyDescent="0.35">
      <c r="A13" s="8" t="s">
        <v>3</v>
      </c>
      <c r="B13" s="8" t="s">
        <v>114</v>
      </c>
      <c r="C13" s="15" t="s">
        <v>242</v>
      </c>
    </row>
    <row r="14" spans="1:3" x14ac:dyDescent="0.35">
      <c r="B14" s="3"/>
      <c r="C14" s="3"/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  <row r="67" spans="2:3" x14ac:dyDescent="0.35">
      <c r="B67" s="3"/>
      <c r="C67" s="3"/>
    </row>
    <row r="68" spans="2:3" x14ac:dyDescent="0.35">
      <c r="B68" s="3"/>
      <c r="C68" s="3"/>
    </row>
  </sheetData>
  <autoFilter ref="A6:C13" xr:uid="{DB61030F-BEE9-4ACB-A065-2ABA24006053}"/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DB17-12AC-425A-B457-DADE453F03EF}">
  <sheetPr>
    <pageSetUpPr fitToPage="1"/>
  </sheetPr>
  <dimension ref="A1:C66"/>
  <sheetViews>
    <sheetView zoomScaleNormal="100" workbookViewId="0">
      <selection activeCell="B35" sqref="B35"/>
    </sheetView>
  </sheetViews>
  <sheetFormatPr defaultRowHeight="14.5" x14ac:dyDescent="0.35"/>
  <cols>
    <col min="2" max="2" width="43.81640625" customWidth="1"/>
    <col min="3" max="3" width="35.54296875" customWidth="1"/>
  </cols>
  <sheetData>
    <row r="1" spans="1:3" ht="18" x14ac:dyDescent="0.4">
      <c r="B1" s="5" t="s">
        <v>91</v>
      </c>
    </row>
    <row r="2" spans="1:3" ht="18" x14ac:dyDescent="0.4">
      <c r="B2" s="5" t="s">
        <v>15</v>
      </c>
      <c r="C2" s="3"/>
    </row>
    <row r="3" spans="1:3" x14ac:dyDescent="0.35">
      <c r="B3" s="2" t="s">
        <v>252</v>
      </c>
      <c r="C3" s="23">
        <v>900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12" t="s">
        <v>3</v>
      </c>
      <c r="B10" s="8" t="s">
        <v>221</v>
      </c>
      <c r="C10" s="8" t="s">
        <v>60</v>
      </c>
    </row>
    <row r="11" spans="1:3" ht="20.149999999999999" customHeight="1" x14ac:dyDescent="0.35">
      <c r="A11" s="12" t="s">
        <v>1</v>
      </c>
      <c r="B11" s="12" t="s">
        <v>216</v>
      </c>
      <c r="C11" s="8" t="s">
        <v>283</v>
      </c>
    </row>
    <row r="12" spans="1:3" x14ac:dyDescent="0.35">
      <c r="B12" s="9"/>
      <c r="C12" s="9"/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</sheetData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F365-0DC4-4F4E-9C1B-EA7AC10776F8}">
  <sheetPr>
    <pageSetUpPr fitToPage="1"/>
  </sheetPr>
  <dimension ref="A1:C67"/>
  <sheetViews>
    <sheetView zoomScaleNormal="100" workbookViewId="0">
      <selection activeCell="C11" sqref="C11"/>
    </sheetView>
  </sheetViews>
  <sheetFormatPr defaultRowHeight="14.5" x14ac:dyDescent="0.35"/>
  <cols>
    <col min="2" max="2" width="44.54296875" customWidth="1"/>
    <col min="3" max="3" width="38.7265625" bestFit="1" customWidth="1"/>
  </cols>
  <sheetData>
    <row r="1" spans="1:3" ht="18" x14ac:dyDescent="0.4">
      <c r="B1" s="5" t="s">
        <v>91</v>
      </c>
    </row>
    <row r="2" spans="1:3" ht="18" x14ac:dyDescent="0.4">
      <c r="B2" s="5" t="s">
        <v>16</v>
      </c>
      <c r="C2" s="3"/>
    </row>
    <row r="3" spans="1:3" x14ac:dyDescent="0.35">
      <c r="B3" s="2" t="s">
        <v>252</v>
      </c>
      <c r="C3" s="23">
        <v>900</v>
      </c>
    </row>
    <row r="4" spans="1:3" x14ac:dyDescent="0.35">
      <c r="B4" s="2" t="s">
        <v>253</v>
      </c>
      <c r="C4" s="23">
        <f>(10*12)+2</f>
        <v>122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37" t="s">
        <v>33</v>
      </c>
    </row>
    <row r="7" spans="1:3" ht="39" customHeight="1" x14ac:dyDescent="0.35">
      <c r="A7" s="35" t="s">
        <v>3</v>
      </c>
      <c r="B7" s="35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12" t="s">
        <v>3</v>
      </c>
      <c r="B10" s="8" t="s">
        <v>221</v>
      </c>
      <c r="C10" s="12" t="s">
        <v>60</v>
      </c>
    </row>
    <row r="11" spans="1:3" ht="28.5" x14ac:dyDescent="0.35">
      <c r="A11" s="12" t="s">
        <v>1</v>
      </c>
      <c r="B11" s="12" t="s">
        <v>36</v>
      </c>
      <c r="C11" s="18" t="s">
        <v>272</v>
      </c>
    </row>
    <row r="12" spans="1:3" ht="20.149999999999999" customHeight="1" x14ac:dyDescent="0.35">
      <c r="A12" s="12" t="s">
        <v>1</v>
      </c>
      <c r="B12" s="12" t="s">
        <v>216</v>
      </c>
      <c r="C12" s="8" t="s">
        <v>283</v>
      </c>
    </row>
    <row r="13" spans="1:3" x14ac:dyDescent="0.35">
      <c r="A13" s="15" t="s">
        <v>1</v>
      </c>
      <c r="B13" s="8" t="s">
        <v>195</v>
      </c>
      <c r="C13" s="12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</sheetData>
  <autoFilter ref="A6:C13" xr:uid="{3149F365-0DC4-4F4E-9C1B-EA7AC10776F8}"/>
  <pageMargins left="0.7" right="0.7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61C5-30A7-4272-A989-540D3693BDFB}">
  <sheetPr>
    <pageSetUpPr fitToPage="1"/>
  </sheetPr>
  <dimension ref="A1:C72"/>
  <sheetViews>
    <sheetView zoomScaleNormal="100" workbookViewId="0">
      <selection activeCell="C13" sqref="C13"/>
    </sheetView>
  </sheetViews>
  <sheetFormatPr defaultRowHeight="14.5" x14ac:dyDescent="0.35"/>
  <cols>
    <col min="2" max="2" width="43.81640625" customWidth="1"/>
    <col min="3" max="3" width="63.7265625" customWidth="1"/>
  </cols>
  <sheetData>
    <row r="1" spans="1:3" ht="18" x14ac:dyDescent="0.4">
      <c r="B1" s="5" t="s">
        <v>29</v>
      </c>
    </row>
    <row r="2" spans="1:3" ht="18" x14ac:dyDescent="0.4">
      <c r="B2" s="5" t="s">
        <v>17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(8*12)</f>
        <v>96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12" t="s">
        <v>3</v>
      </c>
      <c r="B10" s="8" t="s">
        <v>221</v>
      </c>
      <c r="C10" s="8" t="s">
        <v>160</v>
      </c>
    </row>
    <row r="11" spans="1:3" ht="20.149999999999999" customHeight="1" x14ac:dyDescent="0.35">
      <c r="A11" s="12" t="s">
        <v>3</v>
      </c>
      <c r="B11" s="8" t="s">
        <v>168</v>
      </c>
      <c r="C11" s="8" t="s">
        <v>169</v>
      </c>
    </row>
    <row r="12" spans="1:3" ht="20.149999999999999" customHeight="1" x14ac:dyDescent="0.35">
      <c r="A12" s="12" t="s">
        <v>3</v>
      </c>
      <c r="B12" s="8" t="s">
        <v>166</v>
      </c>
      <c r="C12" s="8" t="s">
        <v>167</v>
      </c>
    </row>
    <row r="13" spans="1:3" ht="28.5" x14ac:dyDescent="0.35">
      <c r="A13" s="12" t="s">
        <v>1</v>
      </c>
      <c r="B13" s="12" t="s">
        <v>36</v>
      </c>
      <c r="C13" s="18" t="s">
        <v>272</v>
      </c>
    </row>
    <row r="14" spans="1:3" ht="20.149999999999999" customHeight="1" x14ac:dyDescent="0.35">
      <c r="A14" s="12" t="s">
        <v>1</v>
      </c>
      <c r="B14" s="12" t="s">
        <v>38</v>
      </c>
      <c r="C14" s="8" t="s">
        <v>162</v>
      </c>
    </row>
    <row r="15" spans="1:3" ht="20.149999999999999" customHeight="1" x14ac:dyDescent="0.35">
      <c r="A15" s="12" t="s">
        <v>1</v>
      </c>
      <c r="B15" s="8" t="s">
        <v>164</v>
      </c>
      <c r="C15" s="8" t="s">
        <v>165</v>
      </c>
    </row>
    <row r="16" spans="1:3" ht="20.149999999999999" customHeight="1" x14ac:dyDescent="0.35">
      <c r="A16" s="12" t="s">
        <v>1</v>
      </c>
      <c r="B16" s="12" t="s">
        <v>216</v>
      </c>
      <c r="C16" s="8" t="s">
        <v>283</v>
      </c>
    </row>
    <row r="17" spans="1:3" ht="20.149999999999999" customHeight="1" x14ac:dyDescent="0.35">
      <c r="A17" s="12" t="s">
        <v>1</v>
      </c>
      <c r="B17" s="12" t="s">
        <v>41</v>
      </c>
      <c r="C17" s="8" t="s">
        <v>163</v>
      </c>
    </row>
    <row r="18" spans="1:3" ht="20.149999999999999" customHeight="1" x14ac:dyDescent="0.35">
      <c r="A18" s="12" t="s">
        <v>1</v>
      </c>
      <c r="B18" s="8" t="s">
        <v>92</v>
      </c>
      <c r="C18" s="8" t="s">
        <v>161</v>
      </c>
    </row>
    <row r="19" spans="1:3" x14ac:dyDescent="0.35">
      <c r="B19" s="9"/>
      <c r="C19" s="9"/>
    </row>
    <row r="20" spans="1:3" x14ac:dyDescent="0.35">
      <c r="B20" s="9"/>
      <c r="C20" s="9"/>
    </row>
    <row r="21" spans="1:3" x14ac:dyDescent="0.35">
      <c r="B21" s="9"/>
      <c r="C21" s="9"/>
    </row>
    <row r="22" spans="1:3" x14ac:dyDescent="0.35">
      <c r="B22" s="9"/>
      <c r="C22" s="9"/>
    </row>
    <row r="23" spans="1:3" x14ac:dyDescent="0.35">
      <c r="B23" s="9"/>
      <c r="C23" s="9"/>
    </row>
    <row r="24" spans="1:3" x14ac:dyDescent="0.35">
      <c r="B24" s="9"/>
      <c r="C24" s="9"/>
    </row>
    <row r="25" spans="1:3" x14ac:dyDescent="0.35">
      <c r="B25" s="9"/>
      <c r="C25" s="9"/>
    </row>
    <row r="26" spans="1:3" x14ac:dyDescent="0.35">
      <c r="B26" s="9"/>
      <c r="C26" s="9"/>
    </row>
    <row r="27" spans="1:3" x14ac:dyDescent="0.35">
      <c r="B27" s="9"/>
      <c r="C27" s="9"/>
    </row>
    <row r="28" spans="1:3" x14ac:dyDescent="0.35">
      <c r="B28" s="9"/>
      <c r="C28" s="9"/>
    </row>
    <row r="29" spans="1:3" x14ac:dyDescent="0.35">
      <c r="B29" s="9"/>
      <c r="C29" s="9"/>
    </row>
    <row r="30" spans="1:3" x14ac:dyDescent="0.35">
      <c r="B30" s="9"/>
      <c r="C30" s="9"/>
    </row>
    <row r="31" spans="1:3" x14ac:dyDescent="0.35">
      <c r="B31" s="9"/>
      <c r="C31" s="9"/>
    </row>
    <row r="32" spans="1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  <row r="71" spans="2:3" x14ac:dyDescent="0.35">
      <c r="B71" s="9"/>
      <c r="C71" s="9"/>
    </row>
    <row r="72" spans="2:3" x14ac:dyDescent="0.35">
      <c r="B72" s="9"/>
      <c r="C72" s="9"/>
    </row>
  </sheetData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1E9E-910B-45A2-8FE9-5800FFC4B0CC}">
  <sheetPr>
    <pageSetUpPr fitToPage="1"/>
  </sheetPr>
  <dimension ref="A1:C74"/>
  <sheetViews>
    <sheetView topLeftCell="A14" zoomScaleNormal="100" workbookViewId="0">
      <selection activeCell="C16" sqref="C16"/>
    </sheetView>
  </sheetViews>
  <sheetFormatPr defaultRowHeight="14.5" x14ac:dyDescent="0.35"/>
  <cols>
    <col min="2" max="2" width="43.7265625" customWidth="1"/>
    <col min="3" max="3" width="52.26953125" customWidth="1"/>
  </cols>
  <sheetData>
    <row r="1" spans="1:3" ht="18" x14ac:dyDescent="0.4">
      <c r="B1" s="5" t="s">
        <v>30</v>
      </c>
    </row>
    <row r="2" spans="1:3" ht="18" x14ac:dyDescent="0.4">
      <c r="B2" s="5" t="s">
        <v>18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(8*12)</f>
        <v>96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12" t="s">
        <v>3</v>
      </c>
      <c r="B10" s="8" t="s">
        <v>221</v>
      </c>
      <c r="C10" s="8" t="s">
        <v>170</v>
      </c>
    </row>
    <row r="11" spans="1:3" ht="20.149999999999999" customHeight="1" x14ac:dyDescent="0.35">
      <c r="A11" s="12" t="s">
        <v>3</v>
      </c>
      <c r="B11" s="12" t="s">
        <v>39</v>
      </c>
      <c r="C11" s="8" t="s">
        <v>171</v>
      </c>
    </row>
    <row r="12" spans="1:3" ht="20.149999999999999" customHeight="1" x14ac:dyDescent="0.35">
      <c r="A12" s="12" t="s">
        <v>3</v>
      </c>
      <c r="B12" s="12" t="s">
        <v>44</v>
      </c>
      <c r="C12" s="8" t="s">
        <v>172</v>
      </c>
    </row>
    <row r="13" spans="1:3" ht="20.149999999999999" customHeight="1" x14ac:dyDescent="0.35">
      <c r="A13" s="12" t="s">
        <v>3</v>
      </c>
      <c r="B13" s="12" t="s">
        <v>46</v>
      </c>
      <c r="C13" s="8" t="s">
        <v>172</v>
      </c>
    </row>
    <row r="14" spans="1:3" ht="85.5" customHeight="1" x14ac:dyDescent="0.35">
      <c r="A14" s="12" t="s">
        <v>3</v>
      </c>
      <c r="B14" s="18" t="s">
        <v>300</v>
      </c>
      <c r="C14" s="18" t="s">
        <v>299</v>
      </c>
    </row>
    <row r="15" spans="1:3" ht="85.5" customHeight="1" x14ac:dyDescent="0.35">
      <c r="A15" s="8" t="s">
        <v>3</v>
      </c>
      <c r="B15" s="18" t="s">
        <v>310</v>
      </c>
      <c r="C15" s="8"/>
    </row>
    <row r="16" spans="1:3" ht="28.5" x14ac:dyDescent="0.35">
      <c r="A16" s="12" t="s">
        <v>1</v>
      </c>
      <c r="B16" s="12" t="s">
        <v>36</v>
      </c>
      <c r="C16" s="18" t="s">
        <v>272</v>
      </c>
    </row>
    <row r="17" spans="1:3" ht="20.149999999999999" customHeight="1" x14ac:dyDescent="0.35">
      <c r="A17" s="12" t="s">
        <v>1</v>
      </c>
      <c r="B17" s="12" t="s">
        <v>38</v>
      </c>
      <c r="C17" s="8" t="s">
        <v>173</v>
      </c>
    </row>
    <row r="18" spans="1:3" ht="20.149999999999999" customHeight="1" x14ac:dyDescent="0.35">
      <c r="A18" s="12" t="s">
        <v>1</v>
      </c>
      <c r="B18" s="12" t="s">
        <v>216</v>
      </c>
      <c r="C18" s="8" t="s">
        <v>283</v>
      </c>
    </row>
    <row r="19" spans="1:3" ht="20.149999999999999" customHeight="1" x14ac:dyDescent="0.35">
      <c r="A19" s="12" t="s">
        <v>1</v>
      </c>
      <c r="B19" s="12" t="s">
        <v>41</v>
      </c>
      <c r="C19" s="8" t="s">
        <v>174</v>
      </c>
    </row>
    <row r="20" spans="1:3" x14ac:dyDescent="0.35">
      <c r="B20" s="9"/>
      <c r="C20" s="9"/>
    </row>
    <row r="21" spans="1:3" x14ac:dyDescent="0.35">
      <c r="B21" s="9"/>
      <c r="C21" s="9"/>
    </row>
    <row r="22" spans="1:3" x14ac:dyDescent="0.35">
      <c r="B22" s="9"/>
      <c r="C22" s="9"/>
    </row>
    <row r="23" spans="1:3" x14ac:dyDescent="0.35">
      <c r="B23" s="9"/>
      <c r="C23" s="9"/>
    </row>
    <row r="24" spans="1:3" x14ac:dyDescent="0.35">
      <c r="B24" s="9"/>
      <c r="C24" s="9"/>
    </row>
    <row r="25" spans="1:3" x14ac:dyDescent="0.35">
      <c r="B25" s="9"/>
      <c r="C25" s="9"/>
    </row>
    <row r="26" spans="1:3" x14ac:dyDescent="0.35">
      <c r="B26" s="9"/>
      <c r="C26" s="9"/>
    </row>
    <row r="27" spans="1:3" x14ac:dyDescent="0.35">
      <c r="B27" s="9"/>
      <c r="C27" s="9"/>
    </row>
    <row r="28" spans="1:3" x14ac:dyDescent="0.35">
      <c r="B28" s="9"/>
      <c r="C28" s="9"/>
    </row>
    <row r="29" spans="1:3" x14ac:dyDescent="0.35">
      <c r="B29" s="9"/>
      <c r="C29" s="9"/>
    </row>
    <row r="30" spans="1:3" x14ac:dyDescent="0.35">
      <c r="B30" s="9"/>
      <c r="C30" s="9"/>
    </row>
    <row r="31" spans="1:3" x14ac:dyDescent="0.35">
      <c r="B31" s="9"/>
      <c r="C31" s="9"/>
    </row>
    <row r="32" spans="1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  <row r="71" spans="2:3" x14ac:dyDescent="0.35">
      <c r="B71" s="9"/>
      <c r="C71" s="9"/>
    </row>
    <row r="72" spans="2:3" x14ac:dyDescent="0.35">
      <c r="B72" s="9"/>
      <c r="C72" s="9"/>
    </row>
    <row r="73" spans="2:3" x14ac:dyDescent="0.35">
      <c r="B73" s="9"/>
      <c r="C73" s="9"/>
    </row>
    <row r="74" spans="2:3" x14ac:dyDescent="0.35">
      <c r="B74" s="9"/>
      <c r="C74" s="9"/>
    </row>
  </sheetData>
  <autoFilter ref="A6:C19" xr:uid="{2BA51E9E-910B-45A2-8FE9-5800FFC4B0CC}"/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7E15-6054-4F73-8FBC-D764CAD8E057}">
  <sheetPr>
    <pageSetUpPr fitToPage="1"/>
  </sheetPr>
  <dimension ref="A1:C67"/>
  <sheetViews>
    <sheetView zoomScaleNormal="100" workbookViewId="0">
      <selection activeCell="C11" sqref="C11"/>
    </sheetView>
  </sheetViews>
  <sheetFormatPr defaultRowHeight="14.5" x14ac:dyDescent="0.35"/>
  <cols>
    <col min="2" max="2" width="43.1796875" customWidth="1"/>
    <col min="3" max="4" width="52" customWidth="1"/>
  </cols>
  <sheetData>
    <row r="1" spans="1:3" ht="18" x14ac:dyDescent="0.4">
      <c r="B1" s="5" t="s">
        <v>31</v>
      </c>
    </row>
    <row r="2" spans="1:3" ht="18" x14ac:dyDescent="0.4">
      <c r="B2" s="5" t="s">
        <v>19</v>
      </c>
      <c r="C2" s="3"/>
    </row>
    <row r="3" spans="1:3" x14ac:dyDescent="0.35">
      <c r="B3" s="2" t="s">
        <v>277</v>
      </c>
      <c r="C3" s="23">
        <v>600</v>
      </c>
    </row>
    <row r="4" spans="1:3" x14ac:dyDescent="0.35">
      <c r="B4" s="2" t="s">
        <v>253</v>
      </c>
      <c r="C4" s="23">
        <f>(8*12)</f>
        <v>96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12" t="s">
        <v>3</v>
      </c>
      <c r="B10" s="12" t="s">
        <v>66</v>
      </c>
      <c r="C10" s="12"/>
    </row>
    <row r="11" spans="1:3" ht="28.5" x14ac:dyDescent="0.35">
      <c r="A11" s="12" t="s">
        <v>1</v>
      </c>
      <c r="B11" s="12" t="s">
        <v>36</v>
      </c>
      <c r="C11" s="18" t="s">
        <v>272</v>
      </c>
    </row>
    <row r="12" spans="1:3" ht="20.149999999999999" customHeight="1" x14ac:dyDescent="0.35">
      <c r="A12" s="12" t="s">
        <v>1</v>
      </c>
      <c r="B12" s="12" t="s">
        <v>38</v>
      </c>
      <c r="C12" s="8" t="s">
        <v>175</v>
      </c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</sheetData>
  <autoFilter ref="A6:C12" xr:uid="{A4137E15-6054-4F73-8FBC-D764CAD8E057}"/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AAB3-D877-4A75-9B39-8A011C07C993}">
  <sheetPr>
    <pageSetUpPr fitToPage="1"/>
  </sheetPr>
  <dimension ref="A1:C65"/>
  <sheetViews>
    <sheetView zoomScaleNormal="100" workbookViewId="0">
      <selection activeCell="B35" sqref="B35"/>
    </sheetView>
  </sheetViews>
  <sheetFormatPr defaultRowHeight="14.5" x14ac:dyDescent="0.35"/>
  <cols>
    <col min="2" max="2" width="43.54296875" customWidth="1"/>
    <col min="3" max="3" width="38.7265625" bestFit="1" customWidth="1"/>
  </cols>
  <sheetData>
    <row r="1" spans="1:3" ht="18" x14ac:dyDescent="0.4">
      <c r="B1" s="5" t="s">
        <v>31</v>
      </c>
    </row>
    <row r="2" spans="1:3" ht="18" x14ac:dyDescent="0.4">
      <c r="B2" s="5" t="s">
        <v>20</v>
      </c>
      <c r="C2" s="3"/>
    </row>
    <row r="3" spans="1:3" x14ac:dyDescent="0.35">
      <c r="B3" s="2" t="s">
        <v>277</v>
      </c>
      <c r="C3" s="23">
        <v>600</v>
      </c>
    </row>
    <row r="4" spans="1:3" x14ac:dyDescent="0.35">
      <c r="B4" s="2" t="s">
        <v>253</v>
      </c>
      <c r="C4" s="23">
        <f>(8*12)</f>
        <v>96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12" t="s">
        <v>1</v>
      </c>
      <c r="B10" s="12" t="s">
        <v>38</v>
      </c>
      <c r="C10" s="8" t="s">
        <v>175</v>
      </c>
    </row>
    <row r="11" spans="1:3" x14ac:dyDescent="0.35">
      <c r="B11" s="9"/>
      <c r="C11" s="9"/>
    </row>
    <row r="12" spans="1:3" x14ac:dyDescent="0.35">
      <c r="B12" s="9"/>
      <c r="C12" s="9"/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</sheetData>
  <autoFilter ref="A6:C10" xr:uid="{35ABAAB3-D877-4A75-9B39-8A011C07C993}"/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97E4-D57E-4E30-B775-BE43AD1F4D70}">
  <sheetPr>
    <pageSetUpPr fitToPage="1"/>
  </sheetPr>
  <dimension ref="A1:C66"/>
  <sheetViews>
    <sheetView zoomScaleNormal="100" workbookViewId="0">
      <selection activeCell="B35" sqref="B35"/>
    </sheetView>
  </sheetViews>
  <sheetFormatPr defaultRowHeight="14.5" x14ac:dyDescent="0.35"/>
  <cols>
    <col min="2" max="2" width="45.26953125" customWidth="1"/>
    <col min="3" max="3" width="64.54296875" customWidth="1"/>
  </cols>
  <sheetData>
    <row r="1" spans="1:3" ht="18" x14ac:dyDescent="0.4">
      <c r="B1" s="5" t="s">
        <v>31</v>
      </c>
    </row>
    <row r="2" spans="1:3" ht="18" x14ac:dyDescent="0.4">
      <c r="B2" s="5" t="s">
        <v>21</v>
      </c>
      <c r="C2" s="3"/>
    </row>
    <row r="3" spans="1:3" x14ac:dyDescent="0.35">
      <c r="B3" s="2" t="s">
        <v>277</v>
      </c>
      <c r="C3" s="23">
        <v>600</v>
      </c>
    </row>
    <row r="4" spans="1:3" x14ac:dyDescent="0.35">
      <c r="B4" s="2" t="s">
        <v>253</v>
      </c>
      <c r="C4" s="23">
        <f>(8*12)</f>
        <v>96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x14ac:dyDescent="0.35">
      <c r="A10" s="12" t="s">
        <v>3</v>
      </c>
      <c r="B10" s="8" t="s">
        <v>176</v>
      </c>
      <c r="C10" s="8" t="s">
        <v>227</v>
      </c>
    </row>
    <row r="11" spans="1:3" ht="42.5" x14ac:dyDescent="0.35">
      <c r="A11" s="12" t="s">
        <v>1</v>
      </c>
      <c r="B11" s="12" t="s">
        <v>38</v>
      </c>
      <c r="C11" s="18" t="s">
        <v>177</v>
      </c>
    </row>
    <row r="12" spans="1:3" x14ac:dyDescent="0.35">
      <c r="B12" s="9"/>
      <c r="C12" s="9"/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</sheetData>
  <autoFilter ref="A6:C11" xr:uid="{1C8F97E4-D57E-4E30-B775-BE43AD1F4D70}"/>
  <pageMargins left="0.7" right="0.7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D8C7-2364-4553-8B52-82F2F58F0CF4}">
  <sheetPr>
    <pageSetUpPr fitToPage="1"/>
  </sheetPr>
  <dimension ref="A1:C67"/>
  <sheetViews>
    <sheetView zoomScaleNormal="100" workbookViewId="0">
      <selection activeCell="B35" sqref="B35"/>
    </sheetView>
  </sheetViews>
  <sheetFormatPr defaultRowHeight="14.5" x14ac:dyDescent="0.35"/>
  <cols>
    <col min="2" max="2" width="45.453125" customWidth="1"/>
    <col min="3" max="3" width="61" customWidth="1"/>
  </cols>
  <sheetData>
    <row r="1" spans="1:3" ht="18" x14ac:dyDescent="0.4">
      <c r="B1" s="5" t="s">
        <v>32</v>
      </c>
    </row>
    <row r="2" spans="1:3" ht="18" x14ac:dyDescent="0.4">
      <c r="B2" s="5" t="s">
        <v>22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(8*12)</f>
        <v>96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37.5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8" t="s">
        <v>196</v>
      </c>
      <c r="C8" s="8" t="s">
        <v>244</v>
      </c>
    </row>
    <row r="9" spans="1:3" ht="20.149999999999999" customHeight="1" x14ac:dyDescent="0.35">
      <c r="A9" s="12" t="s">
        <v>3</v>
      </c>
      <c r="B9" s="12" t="s">
        <v>2</v>
      </c>
      <c r="C9" s="8" t="s">
        <v>230</v>
      </c>
    </row>
    <row r="10" spans="1:3" ht="20.149999999999999" customHeight="1" x14ac:dyDescent="0.35">
      <c r="A10" s="12" t="s">
        <v>3</v>
      </c>
      <c r="B10" s="8" t="s">
        <v>178</v>
      </c>
      <c r="C10" s="12"/>
    </row>
    <row r="11" spans="1:3" ht="28.5" x14ac:dyDescent="0.35">
      <c r="A11" s="12" t="s">
        <v>1</v>
      </c>
      <c r="B11" s="12" t="s">
        <v>38</v>
      </c>
      <c r="C11" s="18" t="s">
        <v>179</v>
      </c>
    </row>
    <row r="12" spans="1:3" ht="20.149999999999999" customHeight="1" x14ac:dyDescent="0.35">
      <c r="A12" s="12" t="s">
        <v>3</v>
      </c>
      <c r="B12" s="8" t="s">
        <v>273</v>
      </c>
      <c r="C12" s="8" t="s">
        <v>274</v>
      </c>
    </row>
    <row r="13" spans="1:3" x14ac:dyDescent="0.35">
      <c r="B13" s="9"/>
      <c r="C13" s="9"/>
    </row>
    <row r="14" spans="1:3" x14ac:dyDescent="0.35">
      <c r="B14" s="9"/>
      <c r="C14" s="9"/>
    </row>
    <row r="15" spans="1:3" x14ac:dyDescent="0.35">
      <c r="B15" s="9"/>
      <c r="C15" s="9"/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</sheetData>
  <autoFilter ref="A6:C12" xr:uid="{4468D8C7-2364-4553-8B52-82F2F58F0CF4}"/>
  <pageMargins left="0.7" right="0.7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2E4E-3892-4F82-B4D4-A2533EB20757}">
  <sheetPr>
    <pageSetUpPr fitToPage="1"/>
  </sheetPr>
  <dimension ref="A1:E67"/>
  <sheetViews>
    <sheetView zoomScaleNormal="100" workbookViewId="0">
      <selection activeCell="B35" sqref="B35"/>
    </sheetView>
  </sheetViews>
  <sheetFormatPr defaultRowHeight="14.5" outlineLevelCol="1" x14ac:dyDescent="0.35"/>
  <cols>
    <col min="2" max="2" width="46" customWidth="1"/>
    <col min="3" max="3" width="56.453125" customWidth="1" outlineLevel="1"/>
    <col min="4" max="4" width="10.26953125" customWidth="1" outlineLevel="1"/>
    <col min="5" max="5" width="64.54296875" customWidth="1"/>
  </cols>
  <sheetData>
    <row r="1" spans="1:5" ht="18" x14ac:dyDescent="0.4">
      <c r="B1" s="5" t="s">
        <v>32</v>
      </c>
    </row>
    <row r="2" spans="1:5" ht="18" x14ac:dyDescent="0.4">
      <c r="B2" s="5" t="s">
        <v>23</v>
      </c>
      <c r="C2" s="3"/>
      <c r="D2" s="9"/>
      <c r="E2" s="9"/>
    </row>
    <row r="3" spans="1:5" x14ac:dyDescent="0.35">
      <c r="B3" s="2" t="s">
        <v>252</v>
      </c>
      <c r="C3" s="23">
        <v>960</v>
      </c>
    </row>
    <row r="4" spans="1:5" x14ac:dyDescent="0.35">
      <c r="B4" s="2" t="s">
        <v>253</v>
      </c>
      <c r="C4" s="23">
        <f>(8*12)</f>
        <v>96</v>
      </c>
      <c r="D4" s="11"/>
      <c r="E4" s="11"/>
    </row>
    <row r="5" spans="1:5" ht="15" thickBot="1" x14ac:dyDescent="0.4">
      <c r="B5" s="10"/>
      <c r="C5" s="11"/>
      <c r="D5" s="11"/>
      <c r="E5" s="11"/>
    </row>
    <row r="6" spans="1:5" ht="15" thickBot="1" x14ac:dyDescent="0.4">
      <c r="A6" s="16" t="s">
        <v>24</v>
      </c>
      <c r="B6" s="21" t="s">
        <v>40</v>
      </c>
      <c r="C6" s="22" t="s">
        <v>33</v>
      </c>
    </row>
    <row r="7" spans="1:5" ht="20.149999999999999" customHeight="1" x14ac:dyDescent="0.35">
      <c r="A7" s="8" t="s">
        <v>3</v>
      </c>
      <c r="B7" s="8" t="s">
        <v>197</v>
      </c>
      <c r="C7" s="8" t="s">
        <v>238</v>
      </c>
    </row>
    <row r="8" spans="1:5" ht="33" customHeight="1" x14ac:dyDescent="0.35">
      <c r="A8" s="12" t="s">
        <v>3</v>
      </c>
      <c r="B8" s="8" t="s">
        <v>196</v>
      </c>
      <c r="C8" s="8" t="s">
        <v>244</v>
      </c>
    </row>
    <row r="9" spans="1:5" ht="20.149999999999999" customHeight="1" x14ac:dyDescent="0.35">
      <c r="A9" s="12" t="s">
        <v>3</v>
      </c>
      <c r="B9" s="12" t="s">
        <v>2</v>
      </c>
      <c r="C9" s="8" t="s">
        <v>230</v>
      </c>
    </row>
    <row r="10" spans="1:5" ht="20.149999999999999" customHeight="1" x14ac:dyDescent="0.35">
      <c r="A10" s="12" t="s">
        <v>3</v>
      </c>
      <c r="B10" s="8" t="s">
        <v>178</v>
      </c>
      <c r="C10" s="12"/>
    </row>
    <row r="11" spans="1:5" ht="28.5" x14ac:dyDescent="0.35">
      <c r="A11" s="12" t="s">
        <v>1</v>
      </c>
      <c r="B11" s="12" t="s">
        <v>38</v>
      </c>
      <c r="C11" s="18" t="s">
        <v>180</v>
      </c>
    </row>
    <row r="12" spans="1:5" ht="20.149999999999999" customHeight="1" x14ac:dyDescent="0.35">
      <c r="A12" s="12" t="s">
        <v>1</v>
      </c>
      <c r="B12" s="12" t="s">
        <v>216</v>
      </c>
      <c r="C12" s="8" t="s">
        <v>283</v>
      </c>
    </row>
    <row r="13" spans="1:5" x14ac:dyDescent="0.35">
      <c r="B13" s="9"/>
      <c r="C13" s="9"/>
      <c r="D13" s="9"/>
      <c r="E13" s="9"/>
    </row>
    <row r="14" spans="1:5" x14ac:dyDescent="0.35">
      <c r="B14" s="9"/>
      <c r="C14" s="9"/>
      <c r="D14" s="9"/>
      <c r="E14" s="9"/>
    </row>
    <row r="15" spans="1:5" x14ac:dyDescent="0.35">
      <c r="B15" s="9"/>
      <c r="C15" s="9"/>
      <c r="D15" s="9"/>
      <c r="E15" s="9"/>
    </row>
    <row r="16" spans="1:5" x14ac:dyDescent="0.35">
      <c r="B16" s="9"/>
      <c r="C16" s="9"/>
      <c r="D16" s="9"/>
      <c r="E16" s="9"/>
    </row>
    <row r="17" spans="2:5" x14ac:dyDescent="0.35">
      <c r="B17" s="9"/>
      <c r="C17" s="9"/>
      <c r="D17" s="9"/>
      <c r="E17" s="9"/>
    </row>
    <row r="18" spans="2:5" x14ac:dyDescent="0.35">
      <c r="B18" s="9"/>
      <c r="C18" s="9"/>
      <c r="D18" s="9"/>
      <c r="E18" s="9"/>
    </row>
    <row r="19" spans="2:5" x14ac:dyDescent="0.35">
      <c r="B19" s="9"/>
      <c r="C19" s="9"/>
      <c r="D19" s="9"/>
      <c r="E19" s="9"/>
    </row>
    <row r="20" spans="2:5" x14ac:dyDescent="0.35">
      <c r="B20" s="9"/>
      <c r="C20" s="9"/>
      <c r="D20" s="9"/>
      <c r="E20" s="9"/>
    </row>
    <row r="21" spans="2:5" x14ac:dyDescent="0.35">
      <c r="B21" s="9"/>
      <c r="C21" s="9"/>
      <c r="D21" s="9"/>
      <c r="E21" s="9"/>
    </row>
    <row r="22" spans="2:5" x14ac:dyDescent="0.35">
      <c r="B22" s="9"/>
      <c r="C22" s="9"/>
      <c r="D22" s="9"/>
      <c r="E22" s="9"/>
    </row>
    <row r="23" spans="2:5" x14ac:dyDescent="0.35">
      <c r="B23" s="9"/>
      <c r="C23" s="9"/>
      <c r="D23" s="9"/>
      <c r="E23" s="9"/>
    </row>
    <row r="24" spans="2:5" x14ac:dyDescent="0.35">
      <c r="B24" s="9"/>
      <c r="C24" s="9"/>
      <c r="D24" s="9"/>
      <c r="E24" s="9"/>
    </row>
    <row r="25" spans="2:5" x14ac:dyDescent="0.35">
      <c r="B25" s="9"/>
      <c r="C25" s="9"/>
      <c r="D25" s="9"/>
      <c r="E25" s="9"/>
    </row>
    <row r="26" spans="2:5" x14ac:dyDescent="0.35">
      <c r="B26" s="9"/>
      <c r="C26" s="9"/>
      <c r="D26" s="9"/>
      <c r="E26" s="9"/>
    </row>
    <row r="27" spans="2:5" x14ac:dyDescent="0.35">
      <c r="B27" s="9"/>
      <c r="C27" s="9"/>
      <c r="D27" s="9"/>
      <c r="E27" s="9"/>
    </row>
    <row r="28" spans="2:5" x14ac:dyDescent="0.35">
      <c r="B28" s="9"/>
      <c r="C28" s="9"/>
      <c r="D28" s="9"/>
      <c r="E28" s="9"/>
    </row>
    <row r="29" spans="2:5" x14ac:dyDescent="0.35">
      <c r="B29" s="9"/>
      <c r="C29" s="9"/>
      <c r="D29" s="9"/>
      <c r="E29" s="9"/>
    </row>
    <row r="30" spans="2:5" x14ac:dyDescent="0.35">
      <c r="B30" s="9"/>
      <c r="C30" s="9"/>
      <c r="D30" s="9"/>
      <c r="E30" s="9"/>
    </row>
    <row r="31" spans="2:5" x14ac:dyDescent="0.35">
      <c r="B31" s="9"/>
      <c r="C31" s="9"/>
      <c r="D31" s="9"/>
      <c r="E31" s="9"/>
    </row>
    <row r="32" spans="2:5" x14ac:dyDescent="0.35">
      <c r="B32" s="9"/>
      <c r="C32" s="9"/>
      <c r="D32" s="9"/>
      <c r="E32" s="9"/>
    </row>
    <row r="33" spans="2:5" x14ac:dyDescent="0.35">
      <c r="B33" s="9"/>
      <c r="C33" s="9"/>
      <c r="D33" s="9"/>
      <c r="E33" s="9"/>
    </row>
    <row r="34" spans="2:5" x14ac:dyDescent="0.35">
      <c r="B34" s="9"/>
      <c r="C34" s="9"/>
      <c r="D34" s="9"/>
      <c r="E34" s="9"/>
    </row>
    <row r="35" spans="2:5" x14ac:dyDescent="0.35">
      <c r="B35" s="9"/>
      <c r="C35" s="9"/>
      <c r="D35" s="9"/>
      <c r="E35" s="9"/>
    </row>
    <row r="36" spans="2:5" x14ac:dyDescent="0.35">
      <c r="B36" s="9"/>
      <c r="C36" s="9"/>
      <c r="D36" s="9"/>
      <c r="E36" s="9"/>
    </row>
    <row r="37" spans="2:5" x14ac:dyDescent="0.35">
      <c r="B37" s="9"/>
      <c r="C37" s="9"/>
      <c r="D37" s="9"/>
      <c r="E37" s="9"/>
    </row>
    <row r="38" spans="2:5" x14ac:dyDescent="0.35">
      <c r="B38" s="9"/>
      <c r="C38" s="9"/>
      <c r="D38" s="9"/>
      <c r="E38" s="9"/>
    </row>
    <row r="39" spans="2:5" x14ac:dyDescent="0.35">
      <c r="B39" s="9"/>
      <c r="C39" s="9"/>
      <c r="D39" s="9"/>
      <c r="E39" s="9"/>
    </row>
    <row r="40" spans="2:5" x14ac:dyDescent="0.35">
      <c r="B40" s="9"/>
      <c r="C40" s="9"/>
      <c r="D40" s="9"/>
      <c r="E40" s="9"/>
    </row>
    <row r="41" spans="2:5" x14ac:dyDescent="0.35">
      <c r="B41" s="9"/>
      <c r="C41" s="9"/>
      <c r="D41" s="9"/>
      <c r="E41" s="9"/>
    </row>
    <row r="42" spans="2:5" x14ac:dyDescent="0.35">
      <c r="B42" s="9"/>
      <c r="C42" s="9"/>
      <c r="D42" s="9"/>
      <c r="E42" s="9"/>
    </row>
    <row r="43" spans="2:5" x14ac:dyDescent="0.35">
      <c r="B43" s="9"/>
      <c r="C43" s="9"/>
      <c r="D43" s="9"/>
      <c r="E43" s="9"/>
    </row>
    <row r="44" spans="2:5" x14ac:dyDescent="0.35">
      <c r="B44" s="9"/>
      <c r="C44" s="9"/>
      <c r="D44" s="9"/>
      <c r="E44" s="9"/>
    </row>
    <row r="45" spans="2:5" x14ac:dyDescent="0.35">
      <c r="B45" s="9"/>
      <c r="C45" s="9"/>
      <c r="D45" s="9"/>
      <c r="E45" s="9"/>
    </row>
    <row r="46" spans="2:5" x14ac:dyDescent="0.35">
      <c r="B46" s="9"/>
      <c r="C46" s="9"/>
      <c r="D46" s="9"/>
      <c r="E46" s="9"/>
    </row>
    <row r="47" spans="2:5" x14ac:dyDescent="0.35">
      <c r="B47" s="9"/>
      <c r="C47" s="9"/>
      <c r="D47" s="9"/>
      <c r="E47" s="9"/>
    </row>
    <row r="48" spans="2:5" x14ac:dyDescent="0.35">
      <c r="B48" s="9"/>
      <c r="C48" s="9"/>
      <c r="D48" s="9"/>
      <c r="E48" s="9"/>
    </row>
    <row r="49" spans="2:5" x14ac:dyDescent="0.35">
      <c r="B49" s="9"/>
      <c r="C49" s="9"/>
      <c r="D49" s="9"/>
      <c r="E49" s="9"/>
    </row>
    <row r="50" spans="2:5" x14ac:dyDescent="0.35">
      <c r="B50" s="9"/>
      <c r="C50" s="9"/>
      <c r="D50" s="9"/>
      <c r="E50" s="9"/>
    </row>
    <row r="51" spans="2:5" x14ac:dyDescent="0.35">
      <c r="B51" s="9"/>
      <c r="C51" s="9"/>
      <c r="D51" s="9"/>
      <c r="E51" s="9"/>
    </row>
    <row r="52" spans="2:5" x14ac:dyDescent="0.35">
      <c r="B52" s="9"/>
      <c r="C52" s="9"/>
      <c r="D52" s="9"/>
      <c r="E52" s="9"/>
    </row>
    <row r="53" spans="2:5" x14ac:dyDescent="0.35">
      <c r="B53" s="9"/>
      <c r="C53" s="9"/>
      <c r="D53" s="9"/>
      <c r="E53" s="9"/>
    </row>
    <row r="54" spans="2:5" x14ac:dyDescent="0.35">
      <c r="B54" s="9"/>
      <c r="C54" s="9"/>
      <c r="D54" s="9"/>
      <c r="E54" s="9"/>
    </row>
    <row r="55" spans="2:5" x14ac:dyDescent="0.35">
      <c r="B55" s="9"/>
      <c r="C55" s="9"/>
      <c r="D55" s="9"/>
      <c r="E55" s="9"/>
    </row>
    <row r="56" spans="2:5" x14ac:dyDescent="0.35">
      <c r="B56" s="9"/>
      <c r="C56" s="9"/>
      <c r="D56" s="9"/>
      <c r="E56" s="9"/>
    </row>
    <row r="57" spans="2:5" x14ac:dyDescent="0.35">
      <c r="B57" s="9"/>
      <c r="C57" s="9"/>
      <c r="D57" s="9"/>
      <c r="E57" s="9"/>
    </row>
    <row r="58" spans="2:5" x14ac:dyDescent="0.35">
      <c r="B58" s="9"/>
      <c r="C58" s="9"/>
      <c r="D58" s="9"/>
      <c r="E58" s="9"/>
    </row>
    <row r="59" spans="2:5" x14ac:dyDescent="0.35">
      <c r="B59" s="9"/>
      <c r="C59" s="9"/>
      <c r="D59" s="9"/>
      <c r="E59" s="9"/>
    </row>
    <row r="60" spans="2:5" x14ac:dyDescent="0.35">
      <c r="B60" s="9"/>
      <c r="C60" s="9"/>
      <c r="D60" s="9"/>
      <c r="E60" s="9"/>
    </row>
    <row r="61" spans="2:5" x14ac:dyDescent="0.35">
      <c r="B61" s="9"/>
      <c r="C61" s="9"/>
      <c r="D61" s="9"/>
      <c r="E61" s="9"/>
    </row>
    <row r="62" spans="2:5" x14ac:dyDescent="0.35">
      <c r="B62" s="9"/>
      <c r="C62" s="9"/>
      <c r="D62" s="9"/>
      <c r="E62" s="9"/>
    </row>
    <row r="63" spans="2:5" x14ac:dyDescent="0.35">
      <c r="B63" s="9"/>
      <c r="C63" s="9"/>
      <c r="D63" s="9"/>
      <c r="E63" s="9"/>
    </row>
    <row r="64" spans="2:5" x14ac:dyDescent="0.35">
      <c r="B64" s="9"/>
      <c r="C64" s="9"/>
      <c r="D64" s="9"/>
      <c r="E64" s="9"/>
    </row>
    <row r="65" spans="2:5" x14ac:dyDescent="0.35">
      <c r="B65" s="9"/>
      <c r="C65" s="9"/>
      <c r="D65" s="9"/>
      <c r="E65" s="9"/>
    </row>
    <row r="66" spans="2:5" x14ac:dyDescent="0.35">
      <c r="B66" s="9"/>
      <c r="C66" s="9"/>
      <c r="D66" s="9"/>
      <c r="E66" s="9"/>
    </row>
    <row r="67" spans="2:5" x14ac:dyDescent="0.35">
      <c r="B67" s="9"/>
      <c r="C67" s="9"/>
      <c r="D67" s="9"/>
      <c r="E67" s="9"/>
    </row>
  </sheetData>
  <autoFilter ref="A6:E12" xr:uid="{25CF2E4E-3892-4F82-B4D4-A2533EB20757}"/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70E08-C4DC-49AB-AA1A-0C2C85CB4542}">
  <sheetPr>
    <pageSetUpPr fitToPage="1"/>
  </sheetPr>
  <dimension ref="A1:C70"/>
  <sheetViews>
    <sheetView zoomScaleNormal="100" workbookViewId="0">
      <selection activeCell="C13" sqref="C13"/>
    </sheetView>
  </sheetViews>
  <sheetFormatPr defaultRowHeight="14.5" x14ac:dyDescent="0.35"/>
  <cols>
    <col min="2" max="2" width="44.453125" customWidth="1"/>
    <col min="3" max="3" width="60.81640625" customWidth="1"/>
  </cols>
  <sheetData>
    <row r="1" spans="1:3" ht="18" x14ac:dyDescent="0.4">
      <c r="B1" s="5" t="s">
        <v>93</v>
      </c>
    </row>
    <row r="2" spans="1:3" ht="18" x14ac:dyDescent="0.4">
      <c r="B2" s="5" t="s">
        <v>51</v>
      </c>
      <c r="C2" s="3"/>
    </row>
    <row r="3" spans="1:3" x14ac:dyDescent="0.35">
      <c r="B3" s="2" t="s">
        <v>252</v>
      </c>
      <c r="C3" s="23">
        <v>960</v>
      </c>
    </row>
    <row r="4" spans="1:3" x14ac:dyDescent="0.35">
      <c r="B4" s="2" t="s">
        <v>253</v>
      </c>
      <c r="C4" s="23">
        <f>(8*12)</f>
        <v>96</v>
      </c>
    </row>
    <row r="5" spans="1:3" ht="15" thickBot="1" x14ac:dyDescent="0.4">
      <c r="B5" s="10"/>
      <c r="C5" s="11"/>
    </row>
    <row r="6" spans="1:3" ht="15" thickBot="1" x14ac:dyDescent="0.4">
      <c r="A6" s="16" t="s">
        <v>24</v>
      </c>
      <c r="B6" s="21" t="s">
        <v>40</v>
      </c>
      <c r="C6" s="22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12" t="s">
        <v>3</v>
      </c>
      <c r="B8" s="12" t="s">
        <v>34</v>
      </c>
      <c r="C8" s="8" t="s">
        <v>182</v>
      </c>
    </row>
    <row r="9" spans="1:3" ht="20.149999999999999" customHeight="1" x14ac:dyDescent="0.35">
      <c r="A9" s="12" t="s">
        <v>3</v>
      </c>
      <c r="B9" s="8" t="s">
        <v>196</v>
      </c>
      <c r="C9" s="8" t="s">
        <v>244</v>
      </c>
    </row>
    <row r="10" spans="1:3" ht="20.149999999999999" customHeight="1" x14ac:dyDescent="0.35">
      <c r="A10" s="12" t="s">
        <v>3</v>
      </c>
      <c r="B10" s="12" t="s">
        <v>2</v>
      </c>
      <c r="C10" s="8" t="s">
        <v>230</v>
      </c>
    </row>
    <row r="11" spans="1:3" ht="20.149999999999999" customHeight="1" x14ac:dyDescent="0.35">
      <c r="A11" s="12" t="s">
        <v>3</v>
      </c>
      <c r="B11" s="8" t="s">
        <v>183</v>
      </c>
      <c r="C11" s="8" t="s">
        <v>68</v>
      </c>
    </row>
    <row r="12" spans="1:3" ht="20.149999999999999" customHeight="1" x14ac:dyDescent="0.35">
      <c r="A12" s="12" t="s">
        <v>3</v>
      </c>
      <c r="B12" s="8" t="s">
        <v>221</v>
      </c>
      <c r="C12" s="8" t="s">
        <v>184</v>
      </c>
    </row>
    <row r="13" spans="1:3" ht="28.5" customHeight="1" x14ac:dyDescent="0.35">
      <c r="A13" s="12" t="s">
        <v>1</v>
      </c>
      <c r="B13" s="12" t="s">
        <v>36</v>
      </c>
      <c r="C13" s="18" t="s">
        <v>311</v>
      </c>
    </row>
    <row r="14" spans="1:3" ht="20.149999999999999" customHeight="1" x14ac:dyDescent="0.35">
      <c r="A14" s="12" t="s">
        <v>1</v>
      </c>
      <c r="B14" s="12" t="s">
        <v>38</v>
      </c>
      <c r="C14" s="8" t="s">
        <v>181</v>
      </c>
    </row>
    <row r="15" spans="1:3" ht="20.149999999999999" customHeight="1" x14ac:dyDescent="0.35">
      <c r="A15" s="12" t="s">
        <v>1</v>
      </c>
      <c r="B15" s="12" t="s">
        <v>216</v>
      </c>
      <c r="C15" s="8" t="s">
        <v>283</v>
      </c>
    </row>
    <row r="16" spans="1:3" x14ac:dyDescent="0.35">
      <c r="B16" s="9"/>
      <c r="C16" s="9"/>
    </row>
    <row r="17" spans="2:3" x14ac:dyDescent="0.35">
      <c r="B17" s="9"/>
      <c r="C17" s="9"/>
    </row>
    <row r="18" spans="2:3" x14ac:dyDescent="0.35">
      <c r="B18" s="9"/>
      <c r="C18" s="9"/>
    </row>
    <row r="19" spans="2:3" x14ac:dyDescent="0.35">
      <c r="B19" s="9"/>
      <c r="C19" s="9"/>
    </row>
    <row r="20" spans="2:3" x14ac:dyDescent="0.35">
      <c r="B20" s="9"/>
      <c r="C20" s="9"/>
    </row>
    <row r="21" spans="2:3" x14ac:dyDescent="0.35">
      <c r="B21" s="9"/>
      <c r="C21" s="9"/>
    </row>
    <row r="22" spans="2:3" x14ac:dyDescent="0.35">
      <c r="B22" s="9"/>
      <c r="C22" s="9"/>
    </row>
    <row r="23" spans="2:3" x14ac:dyDescent="0.35">
      <c r="B23" s="9"/>
      <c r="C23" s="9"/>
    </row>
    <row r="24" spans="2:3" x14ac:dyDescent="0.35">
      <c r="B24" s="9"/>
      <c r="C24" s="9"/>
    </row>
    <row r="25" spans="2:3" x14ac:dyDescent="0.35">
      <c r="B25" s="9"/>
      <c r="C25" s="9"/>
    </row>
    <row r="26" spans="2:3" x14ac:dyDescent="0.35">
      <c r="B26" s="9"/>
      <c r="C26" s="9"/>
    </row>
    <row r="27" spans="2:3" x14ac:dyDescent="0.35">
      <c r="B27" s="9"/>
      <c r="C27" s="9"/>
    </row>
    <row r="28" spans="2:3" x14ac:dyDescent="0.35">
      <c r="B28" s="9"/>
      <c r="C28" s="9"/>
    </row>
    <row r="29" spans="2:3" x14ac:dyDescent="0.35">
      <c r="B29" s="9"/>
      <c r="C29" s="9"/>
    </row>
    <row r="30" spans="2:3" x14ac:dyDescent="0.35">
      <c r="B30" s="9"/>
      <c r="C30" s="9"/>
    </row>
    <row r="31" spans="2:3" x14ac:dyDescent="0.35">
      <c r="B31" s="9"/>
      <c r="C31" s="9"/>
    </row>
    <row r="32" spans="2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</sheetData>
  <autoFilter ref="A6:C15" xr:uid="{8B470E08-C4DC-49AB-AA1A-0C2C85CB4542}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ADED-3663-45F6-9111-AE27C67D3679}">
  <sheetPr>
    <pageSetUpPr fitToPage="1"/>
  </sheetPr>
  <dimension ref="A1:C70"/>
  <sheetViews>
    <sheetView zoomScaleNormal="100" workbookViewId="0">
      <selection activeCell="B35" sqref="B35"/>
    </sheetView>
  </sheetViews>
  <sheetFormatPr defaultRowHeight="14.5" x14ac:dyDescent="0.35"/>
  <cols>
    <col min="2" max="2" width="52.26953125" customWidth="1"/>
    <col min="3" max="3" width="48.453125" bestFit="1" customWidth="1"/>
  </cols>
  <sheetData>
    <row r="1" spans="1:3" ht="18" x14ac:dyDescent="0.4">
      <c r="B1" s="5" t="s">
        <v>73</v>
      </c>
      <c r="C1" s="3"/>
    </row>
    <row r="2" spans="1:3" ht="18" x14ac:dyDescent="0.4">
      <c r="B2" s="5" t="s">
        <v>74</v>
      </c>
    </row>
    <row r="3" spans="1:3" x14ac:dyDescent="0.35">
      <c r="B3" s="2" t="s">
        <v>252</v>
      </c>
      <c r="C3" s="30">
        <v>184</v>
      </c>
    </row>
    <row r="4" spans="1:3" x14ac:dyDescent="0.35">
      <c r="B4" s="29" t="s">
        <v>253</v>
      </c>
      <c r="C4" s="30">
        <f>(12*12)+9</f>
        <v>153</v>
      </c>
    </row>
    <row r="5" spans="1:3" x14ac:dyDescent="0.35">
      <c r="B5" s="14"/>
      <c r="C5" s="14"/>
    </row>
    <row r="6" spans="1:3" ht="18" x14ac:dyDescent="0.4">
      <c r="B6" s="5" t="s">
        <v>57</v>
      </c>
      <c r="C6" s="30"/>
    </row>
    <row r="7" spans="1:3" x14ac:dyDescent="0.35">
      <c r="B7" s="2" t="s">
        <v>75</v>
      </c>
      <c r="C7" s="30">
        <v>28</v>
      </c>
    </row>
    <row r="8" spans="1:3" x14ac:dyDescent="0.35">
      <c r="B8" s="29" t="s">
        <v>258</v>
      </c>
      <c r="C8" s="30">
        <f>(12*12)+9</f>
        <v>153</v>
      </c>
    </row>
    <row r="9" spans="1:3" ht="15" thickBot="1" x14ac:dyDescent="0.4">
      <c r="B9" s="2"/>
      <c r="C9" s="14"/>
    </row>
    <row r="10" spans="1:3" ht="15" thickBot="1" x14ac:dyDescent="0.4">
      <c r="A10" s="6" t="s">
        <v>24</v>
      </c>
      <c r="B10" s="17" t="s">
        <v>40</v>
      </c>
      <c r="C10" s="7" t="s">
        <v>33</v>
      </c>
    </row>
    <row r="11" spans="1:3" ht="20.149999999999999" customHeight="1" x14ac:dyDescent="0.35">
      <c r="A11" s="13" t="s">
        <v>3</v>
      </c>
      <c r="B11" s="13" t="s">
        <v>215</v>
      </c>
      <c r="C11" s="13" t="s">
        <v>240</v>
      </c>
    </row>
    <row r="12" spans="1:3" ht="20.149999999999999" customHeight="1" x14ac:dyDescent="0.35">
      <c r="A12" s="8" t="s">
        <v>3</v>
      </c>
      <c r="B12" s="8" t="s">
        <v>2</v>
      </c>
      <c r="C12" s="8" t="s">
        <v>295</v>
      </c>
    </row>
    <row r="13" spans="1:3" ht="20.149999999999999" customHeight="1" x14ac:dyDescent="0.35">
      <c r="A13" s="8" t="s">
        <v>3</v>
      </c>
      <c r="B13" s="8" t="s">
        <v>110</v>
      </c>
      <c r="C13" s="15" t="s">
        <v>58</v>
      </c>
    </row>
    <row r="14" spans="1:3" ht="20.149999999999999" customHeight="1" x14ac:dyDescent="0.35">
      <c r="A14" s="8" t="s">
        <v>3</v>
      </c>
      <c r="B14" s="8" t="s">
        <v>44</v>
      </c>
      <c r="C14" s="8"/>
    </row>
    <row r="15" spans="1:3" ht="20.149999999999999" customHeight="1" x14ac:dyDescent="0.35">
      <c r="A15" s="8" t="s">
        <v>3</v>
      </c>
      <c r="B15" s="8" t="s">
        <v>111</v>
      </c>
      <c r="C15" s="8" t="s">
        <v>241</v>
      </c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1" t="s">
        <v>259</v>
      </c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  <row r="67" spans="2:3" x14ac:dyDescent="0.35">
      <c r="B67" s="3"/>
      <c r="C67" s="3"/>
    </row>
    <row r="68" spans="2:3" x14ac:dyDescent="0.35">
      <c r="B68" s="3"/>
      <c r="C68" s="3"/>
    </row>
    <row r="69" spans="2:3" x14ac:dyDescent="0.35">
      <c r="B69" s="3"/>
      <c r="C69" s="3"/>
    </row>
    <row r="70" spans="2:3" x14ac:dyDescent="0.35">
      <c r="B70" s="3"/>
      <c r="C70" s="3"/>
    </row>
  </sheetData>
  <autoFilter ref="A10:C15" xr:uid="{BA29ADED-3663-45F6-9111-AE27C67D3679}"/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69D2-2B50-45F7-9C3D-F1507AE2B3C3}">
  <sheetPr>
    <pageSetUpPr fitToPage="1"/>
  </sheetPr>
  <dimension ref="A1:C72"/>
  <sheetViews>
    <sheetView zoomScaleNormal="100" workbookViewId="0">
      <selection activeCell="B35" sqref="B35"/>
    </sheetView>
  </sheetViews>
  <sheetFormatPr defaultRowHeight="14.5" x14ac:dyDescent="0.35"/>
  <cols>
    <col min="2" max="2" width="34.6328125" customWidth="1"/>
    <col min="3" max="3" width="66.36328125" bestFit="1" customWidth="1"/>
  </cols>
  <sheetData>
    <row r="1" spans="1:3" ht="18" x14ac:dyDescent="0.4">
      <c r="B1" s="5" t="s">
        <v>94</v>
      </c>
    </row>
    <row r="2" spans="1:3" ht="18" x14ac:dyDescent="0.4">
      <c r="B2" s="5" t="s">
        <v>53</v>
      </c>
    </row>
    <row r="3" spans="1:3" x14ac:dyDescent="0.35">
      <c r="B3" s="2" t="s">
        <v>252</v>
      </c>
      <c r="C3" s="36">
        <v>900</v>
      </c>
    </row>
    <row r="4" spans="1:3" x14ac:dyDescent="0.35">
      <c r="B4" s="2" t="s">
        <v>253</v>
      </c>
      <c r="C4" s="36">
        <f>(12*12)+3</f>
        <v>147</v>
      </c>
    </row>
    <row r="5" spans="1:3" x14ac:dyDescent="0.35">
      <c r="B5" s="29"/>
      <c r="C5" s="23"/>
    </row>
    <row r="6" spans="1:3" ht="18" x14ac:dyDescent="0.4">
      <c r="B6" s="5" t="s">
        <v>187</v>
      </c>
      <c r="C6" s="23"/>
    </row>
    <row r="7" spans="1:3" ht="20.149999999999999" customHeight="1" x14ac:dyDescent="0.35">
      <c r="B7" s="2" t="s">
        <v>252</v>
      </c>
      <c r="C7" s="23">
        <v>45</v>
      </c>
    </row>
    <row r="8" spans="1:3" ht="20" customHeight="1" x14ac:dyDescent="0.35">
      <c r="B8" s="23" t="s">
        <v>276</v>
      </c>
      <c r="C8" s="23">
        <f>(10*12)</f>
        <v>120</v>
      </c>
    </row>
    <row r="9" spans="1:3" ht="20" customHeight="1" thickBot="1" x14ac:dyDescent="0.4">
      <c r="B9" s="23"/>
      <c r="C9" s="23"/>
    </row>
    <row r="10" spans="1:3" ht="15" thickBot="1" x14ac:dyDescent="0.4">
      <c r="A10" s="16" t="s">
        <v>24</v>
      </c>
      <c r="B10" s="21" t="s">
        <v>40</v>
      </c>
      <c r="C10" s="22" t="s">
        <v>33</v>
      </c>
    </row>
    <row r="11" spans="1:3" ht="20.149999999999999" customHeight="1" x14ac:dyDescent="0.35">
      <c r="A11" s="12" t="s">
        <v>3</v>
      </c>
      <c r="B11" s="12" t="s">
        <v>2</v>
      </c>
      <c r="C11" s="8" t="s">
        <v>229</v>
      </c>
    </row>
    <row r="12" spans="1:3" ht="20.149999999999999" customHeight="1" x14ac:dyDescent="0.35">
      <c r="A12" s="12" t="s">
        <v>3</v>
      </c>
      <c r="B12" s="8" t="s">
        <v>103</v>
      </c>
      <c r="C12" s="8" t="s">
        <v>185</v>
      </c>
    </row>
    <row r="13" spans="1:3" ht="20.149999999999999" customHeight="1" x14ac:dyDescent="0.35">
      <c r="A13" s="12" t="s">
        <v>3</v>
      </c>
      <c r="B13" s="8" t="s">
        <v>186</v>
      </c>
      <c r="C13" s="15" t="s">
        <v>249</v>
      </c>
    </row>
    <row r="14" spans="1:3" ht="20.149999999999999" customHeight="1" x14ac:dyDescent="0.35">
      <c r="A14" s="12" t="s">
        <v>3</v>
      </c>
      <c r="B14" s="12" t="s">
        <v>44</v>
      </c>
      <c r="C14" s="12"/>
    </row>
    <row r="15" spans="1:3" ht="20.149999999999999" customHeight="1" x14ac:dyDescent="0.35">
      <c r="A15" s="12" t="s">
        <v>1</v>
      </c>
      <c r="B15" s="12" t="s">
        <v>35</v>
      </c>
      <c r="C15" s="8" t="s">
        <v>188</v>
      </c>
    </row>
    <row r="16" spans="1:3" ht="20.149999999999999" customHeight="1" x14ac:dyDescent="0.35">
      <c r="A16" s="12" t="s">
        <v>1</v>
      </c>
      <c r="B16" s="12" t="s">
        <v>216</v>
      </c>
      <c r="C16" s="8" t="s">
        <v>283</v>
      </c>
    </row>
    <row r="17" spans="1:3" ht="20.149999999999999" customHeight="1" x14ac:dyDescent="0.35">
      <c r="A17" s="12" t="s">
        <v>1</v>
      </c>
      <c r="B17" s="12" t="s">
        <v>2</v>
      </c>
      <c r="C17" s="12"/>
    </row>
    <row r="18" spans="1:3" x14ac:dyDescent="0.35">
      <c r="B18" s="9"/>
      <c r="C18" s="9"/>
    </row>
    <row r="19" spans="1:3" x14ac:dyDescent="0.35">
      <c r="B19" s="9"/>
      <c r="C19" s="9"/>
    </row>
    <row r="20" spans="1:3" x14ac:dyDescent="0.35">
      <c r="B20" s="9"/>
      <c r="C20" s="9"/>
    </row>
    <row r="21" spans="1:3" x14ac:dyDescent="0.35">
      <c r="B21" s="9"/>
      <c r="C21" s="9"/>
    </row>
    <row r="22" spans="1:3" x14ac:dyDescent="0.35">
      <c r="B22" s="9"/>
      <c r="C22" s="9"/>
    </row>
    <row r="23" spans="1:3" x14ac:dyDescent="0.35">
      <c r="B23" s="9"/>
      <c r="C23" s="9"/>
    </row>
    <row r="24" spans="1:3" x14ac:dyDescent="0.35">
      <c r="B24" s="9"/>
      <c r="C24" s="9"/>
    </row>
    <row r="25" spans="1:3" x14ac:dyDescent="0.35">
      <c r="B25" s="9"/>
      <c r="C25" s="9"/>
    </row>
    <row r="26" spans="1:3" x14ac:dyDescent="0.35">
      <c r="B26" s="9"/>
      <c r="C26" s="9"/>
    </row>
    <row r="27" spans="1:3" x14ac:dyDescent="0.35">
      <c r="B27" s="9"/>
      <c r="C27" s="9"/>
    </row>
    <row r="28" spans="1:3" x14ac:dyDescent="0.35">
      <c r="B28" s="9"/>
      <c r="C28" s="9"/>
    </row>
    <row r="29" spans="1:3" x14ac:dyDescent="0.35">
      <c r="B29" s="9"/>
      <c r="C29" s="9"/>
    </row>
    <row r="30" spans="1:3" x14ac:dyDescent="0.35">
      <c r="B30" s="9"/>
      <c r="C30" s="9"/>
    </row>
    <row r="31" spans="1:3" x14ac:dyDescent="0.35">
      <c r="B31" s="9"/>
      <c r="C31" s="9"/>
    </row>
    <row r="32" spans="1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  <row r="70" spans="2:3" x14ac:dyDescent="0.35">
      <c r="B70" s="9"/>
      <c r="C70" s="9"/>
    </row>
    <row r="71" spans="2:3" x14ac:dyDescent="0.35">
      <c r="B71" s="9"/>
      <c r="C71" s="9"/>
    </row>
    <row r="72" spans="2:3" x14ac:dyDescent="0.35">
      <c r="B72" s="9"/>
      <c r="C72" s="9"/>
    </row>
  </sheetData>
  <autoFilter ref="A6:C17" xr:uid="{54CB69D2-2B50-45F7-9C3D-F1507AE2B3C3}"/>
  <pageMargins left="0.7" right="0.7" top="0.75" bottom="0.75" header="0.3" footer="0.3"/>
  <pageSetup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843B9-B003-4E8F-A7D6-36E048378E48}">
  <sheetPr>
    <pageSetUpPr fitToPage="1"/>
  </sheetPr>
  <dimension ref="A1:C69"/>
  <sheetViews>
    <sheetView topLeftCell="A4" zoomScaleNormal="100" workbookViewId="0">
      <selection activeCell="C4" sqref="C4"/>
    </sheetView>
  </sheetViews>
  <sheetFormatPr defaultRowHeight="14.5" x14ac:dyDescent="0.35"/>
  <cols>
    <col min="2" max="2" width="49.81640625" customWidth="1"/>
    <col min="3" max="3" width="64.54296875" customWidth="1"/>
  </cols>
  <sheetData>
    <row r="1" spans="1:3" ht="18" x14ac:dyDescent="0.4">
      <c r="B1" s="5" t="s">
        <v>96</v>
      </c>
    </row>
    <row r="2" spans="1:3" x14ac:dyDescent="0.35">
      <c r="B2" s="23" t="s">
        <v>302</v>
      </c>
      <c r="C2" s="3"/>
    </row>
    <row r="3" spans="1:3" x14ac:dyDescent="0.35">
      <c r="B3" s="2" t="s">
        <v>304</v>
      </c>
      <c r="C3" s="23">
        <v>1215</v>
      </c>
    </row>
    <row r="4" spans="1:3" x14ac:dyDescent="0.35">
      <c r="B4" s="2" t="s">
        <v>305</v>
      </c>
      <c r="C4" s="23">
        <v>705</v>
      </c>
    </row>
    <row r="5" spans="1:3" x14ac:dyDescent="0.35">
      <c r="B5" s="2" t="s">
        <v>253</v>
      </c>
      <c r="C5" s="23">
        <f>(8*12)</f>
        <v>96</v>
      </c>
    </row>
    <row r="6" spans="1:3" ht="15" thickBot="1" x14ac:dyDescent="0.4">
      <c r="B6" s="10"/>
      <c r="C6" s="11"/>
    </row>
    <row r="7" spans="1:3" ht="15" thickBot="1" x14ac:dyDescent="0.4">
      <c r="A7" s="16" t="s">
        <v>24</v>
      </c>
      <c r="B7" s="21" t="s">
        <v>40</v>
      </c>
      <c r="C7" s="22" t="s">
        <v>33</v>
      </c>
    </row>
    <row r="8" spans="1:3" x14ac:dyDescent="0.35">
      <c r="A8" s="8" t="s">
        <v>3</v>
      </c>
      <c r="B8" s="8" t="s">
        <v>197</v>
      </c>
      <c r="C8" s="8" t="s">
        <v>238</v>
      </c>
    </row>
    <row r="9" spans="1:3" ht="20.149999999999999" customHeight="1" x14ac:dyDescent="0.35">
      <c r="A9" s="12" t="s">
        <v>3</v>
      </c>
      <c r="B9" s="8" t="s">
        <v>196</v>
      </c>
      <c r="C9" s="8" t="s">
        <v>279</v>
      </c>
    </row>
    <row r="10" spans="1:3" ht="31.5" customHeight="1" x14ac:dyDescent="0.35">
      <c r="A10" s="12" t="s">
        <v>3</v>
      </c>
      <c r="B10" s="18" t="s">
        <v>306</v>
      </c>
      <c r="C10" s="8" t="s">
        <v>249</v>
      </c>
    </row>
    <row r="11" spans="1:3" ht="20.149999999999999" customHeight="1" x14ac:dyDescent="0.35">
      <c r="A11" s="12" t="s">
        <v>3</v>
      </c>
      <c r="B11" s="12" t="s">
        <v>2</v>
      </c>
      <c r="C11" s="8" t="s">
        <v>228</v>
      </c>
    </row>
    <row r="12" spans="1:3" ht="20.149999999999999" customHeight="1" x14ac:dyDescent="0.35">
      <c r="A12" s="12" t="s">
        <v>3</v>
      </c>
      <c r="B12" s="8" t="s">
        <v>221</v>
      </c>
      <c r="C12" s="8" t="s">
        <v>189</v>
      </c>
    </row>
    <row r="13" spans="1:3" ht="49" customHeight="1" x14ac:dyDescent="0.35">
      <c r="A13" s="12" t="s">
        <v>1</v>
      </c>
      <c r="B13" s="12" t="s">
        <v>38</v>
      </c>
      <c r="C13" s="24" t="s">
        <v>190</v>
      </c>
    </row>
    <row r="14" spans="1:3" ht="20.149999999999999" customHeight="1" x14ac:dyDescent="0.35">
      <c r="A14" s="12" t="s">
        <v>1</v>
      </c>
      <c r="B14" s="12" t="s">
        <v>41</v>
      </c>
      <c r="C14" s="8" t="s">
        <v>303</v>
      </c>
    </row>
    <row r="15" spans="1:3" x14ac:dyDescent="0.35">
      <c r="A15" s="12" t="s">
        <v>1</v>
      </c>
      <c r="B15" s="8" t="s">
        <v>191</v>
      </c>
      <c r="C15" s="12"/>
    </row>
    <row r="16" spans="1:3" ht="28.5" x14ac:dyDescent="0.35">
      <c r="A16" s="12" t="s">
        <v>1</v>
      </c>
      <c r="B16" s="18" t="s">
        <v>192</v>
      </c>
      <c r="C16" s="8" t="s">
        <v>193</v>
      </c>
    </row>
    <row r="17" spans="1:3" x14ac:dyDescent="0.35">
      <c r="A17" s="15" t="s">
        <v>1</v>
      </c>
      <c r="B17" s="8" t="s">
        <v>194</v>
      </c>
      <c r="C17" s="12"/>
    </row>
    <row r="18" spans="1:3" x14ac:dyDescent="0.35">
      <c r="B18" s="9"/>
      <c r="C18" s="9"/>
    </row>
    <row r="19" spans="1:3" x14ac:dyDescent="0.35">
      <c r="B19" s="9"/>
      <c r="C19" s="9"/>
    </row>
    <row r="20" spans="1:3" x14ac:dyDescent="0.35">
      <c r="B20" s="9"/>
      <c r="C20" s="9"/>
    </row>
    <row r="21" spans="1:3" x14ac:dyDescent="0.35">
      <c r="B21" s="9"/>
      <c r="C21" s="9"/>
    </row>
    <row r="22" spans="1:3" x14ac:dyDescent="0.35">
      <c r="B22" s="9"/>
      <c r="C22" s="9"/>
    </row>
    <row r="23" spans="1:3" x14ac:dyDescent="0.35">
      <c r="B23" s="9"/>
      <c r="C23" s="9"/>
    </row>
    <row r="24" spans="1:3" x14ac:dyDescent="0.35">
      <c r="B24" s="9"/>
      <c r="C24" s="9"/>
    </row>
    <row r="25" spans="1:3" x14ac:dyDescent="0.35">
      <c r="B25" s="9"/>
      <c r="C25" s="9"/>
    </row>
    <row r="26" spans="1:3" x14ac:dyDescent="0.35">
      <c r="B26" s="9"/>
      <c r="C26" s="9"/>
    </row>
    <row r="27" spans="1:3" x14ac:dyDescent="0.35">
      <c r="B27" s="9"/>
      <c r="C27" s="9"/>
    </row>
    <row r="28" spans="1:3" x14ac:dyDescent="0.35">
      <c r="B28" s="9"/>
      <c r="C28" s="9"/>
    </row>
    <row r="29" spans="1:3" x14ac:dyDescent="0.35">
      <c r="B29" s="9"/>
      <c r="C29" s="9"/>
    </row>
    <row r="30" spans="1:3" x14ac:dyDescent="0.35">
      <c r="B30" s="9"/>
      <c r="C30" s="9"/>
    </row>
    <row r="31" spans="1:3" x14ac:dyDescent="0.35">
      <c r="B31" s="9"/>
      <c r="C31" s="9"/>
    </row>
    <row r="32" spans="1:3" x14ac:dyDescent="0.35">
      <c r="B32" s="9"/>
      <c r="C32" s="9"/>
    </row>
    <row r="33" spans="2:3" x14ac:dyDescent="0.35">
      <c r="B33" s="9"/>
      <c r="C33" s="9"/>
    </row>
    <row r="34" spans="2:3" x14ac:dyDescent="0.35">
      <c r="B34" s="9"/>
      <c r="C34" s="9"/>
    </row>
    <row r="35" spans="2:3" x14ac:dyDescent="0.35">
      <c r="B35" s="9"/>
      <c r="C35" s="9"/>
    </row>
    <row r="36" spans="2:3" x14ac:dyDescent="0.35">
      <c r="B36" s="9"/>
      <c r="C36" s="9"/>
    </row>
    <row r="37" spans="2:3" x14ac:dyDescent="0.35">
      <c r="B37" s="9"/>
      <c r="C37" s="9"/>
    </row>
    <row r="38" spans="2:3" x14ac:dyDescent="0.35">
      <c r="B38" s="9"/>
      <c r="C38" s="9"/>
    </row>
    <row r="39" spans="2:3" x14ac:dyDescent="0.35">
      <c r="B39" s="9"/>
      <c r="C39" s="9"/>
    </row>
    <row r="40" spans="2:3" x14ac:dyDescent="0.35">
      <c r="B40" s="9"/>
      <c r="C40" s="9"/>
    </row>
    <row r="41" spans="2:3" x14ac:dyDescent="0.35">
      <c r="B41" s="9"/>
      <c r="C41" s="9"/>
    </row>
    <row r="42" spans="2:3" x14ac:dyDescent="0.35">
      <c r="B42" s="9"/>
      <c r="C42" s="9"/>
    </row>
    <row r="43" spans="2:3" x14ac:dyDescent="0.35">
      <c r="B43" s="9"/>
      <c r="C43" s="9"/>
    </row>
    <row r="44" spans="2:3" x14ac:dyDescent="0.35">
      <c r="B44" s="9"/>
      <c r="C44" s="9"/>
    </row>
    <row r="45" spans="2:3" x14ac:dyDescent="0.35">
      <c r="B45" s="9"/>
      <c r="C45" s="9"/>
    </row>
    <row r="46" spans="2:3" x14ac:dyDescent="0.35">
      <c r="B46" s="9"/>
      <c r="C46" s="9"/>
    </row>
    <row r="47" spans="2:3" x14ac:dyDescent="0.35">
      <c r="B47" s="9"/>
      <c r="C47" s="9"/>
    </row>
    <row r="48" spans="2:3" x14ac:dyDescent="0.35">
      <c r="B48" s="9"/>
      <c r="C48" s="9"/>
    </row>
    <row r="49" spans="2:3" x14ac:dyDescent="0.35">
      <c r="B49" s="9"/>
      <c r="C49" s="9"/>
    </row>
    <row r="50" spans="2:3" x14ac:dyDescent="0.35">
      <c r="B50" s="9"/>
      <c r="C50" s="9"/>
    </row>
    <row r="51" spans="2:3" x14ac:dyDescent="0.35">
      <c r="B51" s="9"/>
      <c r="C51" s="9"/>
    </row>
    <row r="52" spans="2:3" x14ac:dyDescent="0.35">
      <c r="B52" s="9"/>
      <c r="C52" s="9"/>
    </row>
    <row r="53" spans="2:3" x14ac:dyDescent="0.35">
      <c r="B53" s="9"/>
      <c r="C53" s="9"/>
    </row>
    <row r="54" spans="2:3" x14ac:dyDescent="0.35">
      <c r="B54" s="9"/>
      <c r="C54" s="9"/>
    </row>
    <row r="55" spans="2:3" x14ac:dyDescent="0.35">
      <c r="B55" s="9"/>
      <c r="C55" s="9"/>
    </row>
    <row r="56" spans="2:3" x14ac:dyDescent="0.35">
      <c r="B56" s="9"/>
      <c r="C56" s="9"/>
    </row>
    <row r="57" spans="2:3" x14ac:dyDescent="0.35">
      <c r="B57" s="9"/>
      <c r="C57" s="9"/>
    </row>
    <row r="58" spans="2:3" x14ac:dyDescent="0.35">
      <c r="B58" s="9"/>
      <c r="C58" s="9"/>
    </row>
    <row r="59" spans="2:3" x14ac:dyDescent="0.35">
      <c r="B59" s="9"/>
      <c r="C59" s="9"/>
    </row>
    <row r="60" spans="2:3" x14ac:dyDescent="0.35">
      <c r="B60" s="9"/>
      <c r="C60" s="9"/>
    </row>
    <row r="61" spans="2:3" x14ac:dyDescent="0.35">
      <c r="B61" s="9"/>
      <c r="C61" s="9"/>
    </row>
    <row r="62" spans="2:3" x14ac:dyDescent="0.35">
      <c r="B62" s="9"/>
      <c r="C62" s="9"/>
    </row>
    <row r="63" spans="2:3" x14ac:dyDescent="0.35">
      <c r="B63" s="9"/>
      <c r="C63" s="9"/>
    </row>
    <row r="64" spans="2:3" x14ac:dyDescent="0.35">
      <c r="B64" s="9"/>
      <c r="C64" s="9"/>
    </row>
    <row r="65" spans="2:3" x14ac:dyDescent="0.35">
      <c r="B65" s="9"/>
      <c r="C65" s="9"/>
    </row>
    <row r="66" spans="2:3" x14ac:dyDescent="0.35">
      <c r="B66" s="9"/>
      <c r="C66" s="9"/>
    </row>
    <row r="67" spans="2:3" x14ac:dyDescent="0.35">
      <c r="B67" s="9"/>
      <c r="C67" s="9"/>
    </row>
    <row r="68" spans="2:3" x14ac:dyDescent="0.35">
      <c r="B68" s="9"/>
      <c r="C68" s="9"/>
    </row>
    <row r="69" spans="2:3" x14ac:dyDescent="0.35">
      <c r="B69" s="9"/>
      <c r="C69" s="9"/>
    </row>
  </sheetData>
  <autoFilter ref="A7:C17" xr:uid="{948843B9-B003-4E8F-A7D6-36E048378E48}"/>
  <pageMargins left="0.7" right="0.7" top="0.75" bottom="0.75" header="0.3" footer="0.3"/>
  <pageSetup scale="9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C707-1C2D-415E-850E-F8A41B37F966}">
  <sheetPr>
    <pageSetUpPr fitToPage="1"/>
  </sheetPr>
  <dimension ref="A1:C73"/>
  <sheetViews>
    <sheetView zoomScaleNormal="100" workbookViewId="0">
      <selection activeCell="C9" sqref="C9"/>
    </sheetView>
  </sheetViews>
  <sheetFormatPr defaultRowHeight="14.5" x14ac:dyDescent="0.35"/>
  <cols>
    <col min="1" max="1" width="13.81640625" customWidth="1"/>
    <col min="2" max="2" width="43.90625" bestFit="1" customWidth="1"/>
    <col min="3" max="3" width="66.36328125" bestFit="1" customWidth="1"/>
  </cols>
  <sheetData>
    <row r="1" spans="1:3" ht="18" x14ac:dyDescent="0.4">
      <c r="B1" s="5" t="s">
        <v>98</v>
      </c>
      <c r="C1" s="3"/>
    </row>
    <row r="2" spans="1:3" x14ac:dyDescent="0.35">
      <c r="B2" s="2" t="s">
        <v>97</v>
      </c>
    </row>
    <row r="3" spans="1:3" x14ac:dyDescent="0.35">
      <c r="B3" s="2" t="s">
        <v>275</v>
      </c>
      <c r="C3" s="23">
        <v>600</v>
      </c>
    </row>
    <row r="4" spans="1:3" x14ac:dyDescent="0.35">
      <c r="B4" s="2" t="s">
        <v>253</v>
      </c>
      <c r="C4" s="23">
        <f>10*12</f>
        <v>120</v>
      </c>
    </row>
    <row r="5" spans="1:3" x14ac:dyDescent="0.35">
      <c r="B5" s="2"/>
      <c r="C5" s="4"/>
    </row>
    <row r="6" spans="1:3" ht="15" thickBot="1" x14ac:dyDescent="0.4">
      <c r="B6" s="2"/>
      <c r="C6" s="4"/>
    </row>
    <row r="7" spans="1:3" ht="15" thickBot="1" x14ac:dyDescent="0.4">
      <c r="A7" s="16" t="s">
        <v>24</v>
      </c>
      <c r="B7" s="17" t="s">
        <v>40</v>
      </c>
      <c r="C7" s="7" t="s">
        <v>33</v>
      </c>
    </row>
    <row r="8" spans="1:3" ht="34" customHeight="1" x14ac:dyDescent="0.35">
      <c r="A8" s="13" t="s">
        <v>99</v>
      </c>
      <c r="B8" s="25" t="s">
        <v>293</v>
      </c>
      <c r="C8" s="13" t="s">
        <v>202</v>
      </c>
    </row>
    <row r="9" spans="1:3" ht="21" customHeight="1" x14ac:dyDescent="0.35">
      <c r="A9" s="13" t="s">
        <v>99</v>
      </c>
      <c r="B9" s="8" t="s">
        <v>219</v>
      </c>
      <c r="C9" s="15" t="s">
        <v>249</v>
      </c>
    </row>
    <row r="10" spans="1:3" ht="21" customHeight="1" x14ac:dyDescent="0.35">
      <c r="A10" s="13" t="s">
        <v>99</v>
      </c>
      <c r="B10" s="8" t="s">
        <v>198</v>
      </c>
      <c r="C10" s="8" t="s">
        <v>104</v>
      </c>
    </row>
    <row r="11" spans="1:3" ht="21" customHeight="1" x14ac:dyDescent="0.35">
      <c r="A11" s="13" t="s">
        <v>99</v>
      </c>
      <c r="B11" s="8" t="s">
        <v>199</v>
      </c>
      <c r="C11" s="8" t="s">
        <v>201</v>
      </c>
    </row>
    <row r="12" spans="1:3" ht="21" customHeight="1" x14ac:dyDescent="0.35">
      <c r="A12" s="13" t="s">
        <v>99</v>
      </c>
      <c r="B12" s="8" t="s">
        <v>200</v>
      </c>
      <c r="C12" s="8" t="s">
        <v>105</v>
      </c>
    </row>
    <row r="13" spans="1:3" ht="21" customHeight="1" x14ac:dyDescent="0.35">
      <c r="A13" s="13" t="s">
        <v>99</v>
      </c>
      <c r="B13" s="8" t="s">
        <v>64</v>
      </c>
      <c r="C13" s="8" t="s">
        <v>65</v>
      </c>
    </row>
    <row r="14" spans="1:3" ht="33" customHeight="1" x14ac:dyDescent="0.35">
      <c r="A14" s="13" t="s">
        <v>100</v>
      </c>
      <c r="B14" s="25" t="s">
        <v>214</v>
      </c>
      <c r="C14" s="13"/>
    </row>
    <row r="15" spans="1:3" ht="21" customHeight="1" x14ac:dyDescent="0.35">
      <c r="A15" s="13" t="s">
        <v>101</v>
      </c>
      <c r="B15" s="8" t="s">
        <v>200</v>
      </c>
      <c r="C15" s="8" t="s">
        <v>105</v>
      </c>
    </row>
    <row r="16" spans="1:3" ht="21" customHeight="1" x14ac:dyDescent="0.35">
      <c r="A16" s="13" t="s">
        <v>101</v>
      </c>
      <c r="B16" s="8" t="s">
        <v>64</v>
      </c>
      <c r="C16" s="8" t="s">
        <v>64</v>
      </c>
    </row>
    <row r="17" spans="1:3" ht="21" customHeight="1" x14ac:dyDescent="0.35">
      <c r="A17" s="13" t="s">
        <v>101</v>
      </c>
      <c r="B17" s="8" t="s">
        <v>219</v>
      </c>
      <c r="C17" s="15" t="s">
        <v>249</v>
      </c>
    </row>
    <row r="18" spans="1:3" ht="21" customHeight="1" x14ac:dyDescent="0.35">
      <c r="A18" s="13" t="s">
        <v>101</v>
      </c>
      <c r="B18" s="8" t="s">
        <v>199</v>
      </c>
      <c r="C18" s="8" t="s">
        <v>201</v>
      </c>
    </row>
    <row r="19" spans="1:3" ht="21" customHeight="1" x14ac:dyDescent="0.35">
      <c r="A19" s="13" t="s">
        <v>102</v>
      </c>
      <c r="B19" s="8" t="s">
        <v>2</v>
      </c>
      <c r="C19" s="8"/>
    </row>
    <row r="20" spans="1:3" ht="21" customHeight="1" x14ac:dyDescent="0.35">
      <c r="A20" s="1"/>
      <c r="B20" s="8"/>
      <c r="C20" s="8"/>
    </row>
    <row r="21" spans="1:3" ht="21" customHeight="1" x14ac:dyDescent="0.35">
      <c r="A21" s="1"/>
      <c r="B21" s="8"/>
      <c r="C21" s="8"/>
    </row>
    <row r="22" spans="1:3" ht="21" customHeight="1" x14ac:dyDescent="0.35">
      <c r="A22" s="1"/>
      <c r="B22" s="8"/>
      <c r="C22" s="8"/>
    </row>
    <row r="23" spans="1:3" ht="21" customHeight="1" x14ac:dyDescent="0.35">
      <c r="A23" s="1"/>
      <c r="B23" s="8"/>
      <c r="C23" s="8"/>
    </row>
    <row r="24" spans="1:3" x14ac:dyDescent="0.35">
      <c r="A24" s="1"/>
      <c r="B24" s="8"/>
      <c r="C24" s="8"/>
    </row>
    <row r="25" spans="1:3" x14ac:dyDescent="0.35">
      <c r="A25" s="1"/>
      <c r="B25" s="8"/>
      <c r="C25" s="8"/>
    </row>
    <row r="26" spans="1:3" x14ac:dyDescent="0.35">
      <c r="A26" s="1"/>
      <c r="B26" s="8"/>
      <c r="C26" s="8"/>
    </row>
    <row r="27" spans="1:3" x14ac:dyDescent="0.35">
      <c r="A27" s="1"/>
      <c r="B27" s="8"/>
      <c r="C27" s="8"/>
    </row>
    <row r="28" spans="1:3" x14ac:dyDescent="0.35">
      <c r="A28" s="1"/>
      <c r="B28" s="8"/>
      <c r="C28" s="8"/>
    </row>
    <row r="29" spans="1:3" x14ac:dyDescent="0.35">
      <c r="A29" s="1"/>
      <c r="B29" s="8"/>
      <c r="C29" s="8"/>
    </row>
    <row r="30" spans="1:3" x14ac:dyDescent="0.35">
      <c r="B30" s="8"/>
      <c r="C30" s="8"/>
    </row>
    <row r="31" spans="1:3" x14ac:dyDescent="0.35">
      <c r="B31" s="3"/>
      <c r="C31" s="3"/>
    </row>
    <row r="32" spans="1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  <row r="67" spans="2:3" x14ac:dyDescent="0.35">
      <c r="B67" s="3"/>
      <c r="C67" s="3"/>
    </row>
    <row r="68" spans="2:3" x14ac:dyDescent="0.35">
      <c r="B68" s="3"/>
      <c r="C68" s="3"/>
    </row>
    <row r="69" spans="2:3" x14ac:dyDescent="0.35">
      <c r="B69" s="3"/>
      <c r="C69" s="3"/>
    </row>
    <row r="70" spans="2:3" x14ac:dyDescent="0.35">
      <c r="B70" s="3"/>
      <c r="C70" s="3"/>
    </row>
    <row r="71" spans="2:3" x14ac:dyDescent="0.35">
      <c r="B71" s="3"/>
      <c r="C71" s="3"/>
    </row>
    <row r="72" spans="2:3" x14ac:dyDescent="0.35">
      <c r="B72" s="3"/>
      <c r="C72" s="3"/>
    </row>
    <row r="73" spans="2:3" x14ac:dyDescent="0.35">
      <c r="B73" s="3"/>
      <c r="C73" s="3"/>
    </row>
  </sheetData>
  <autoFilter ref="A7:C19" xr:uid="{D59BC707-1C2D-415E-850E-F8A41B37F966}"/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F236B-6936-4284-8269-A16BEB0B839B}">
  <sheetPr>
    <pageSetUpPr fitToPage="1"/>
  </sheetPr>
  <dimension ref="B2:C6"/>
  <sheetViews>
    <sheetView zoomScaleNormal="100" workbookViewId="0">
      <selection activeCell="B35" sqref="B35"/>
    </sheetView>
  </sheetViews>
  <sheetFormatPr defaultRowHeight="14.5" x14ac:dyDescent="0.35"/>
  <cols>
    <col min="2" max="2" width="26.81640625" customWidth="1"/>
    <col min="3" max="3" width="56.26953125" bestFit="1" customWidth="1"/>
  </cols>
  <sheetData>
    <row r="2" spans="2:3" ht="18" x14ac:dyDescent="0.4">
      <c r="B2" s="5" t="s">
        <v>204</v>
      </c>
      <c r="C2" s="3"/>
    </row>
    <row r="3" spans="2:3" ht="15" thickBot="1" x14ac:dyDescent="0.4">
      <c r="B3" s="2"/>
    </row>
    <row r="4" spans="2:3" ht="15" thickBot="1" x14ac:dyDescent="0.4">
      <c r="B4" s="27" t="s">
        <v>40</v>
      </c>
      <c r="C4" s="28" t="s">
        <v>33</v>
      </c>
    </row>
    <row r="5" spans="2:3" x14ac:dyDescent="0.35">
      <c r="B5" s="13" t="s">
        <v>2</v>
      </c>
      <c r="C5" s="13" t="s">
        <v>203</v>
      </c>
    </row>
    <row r="6" spans="2:3" x14ac:dyDescent="0.35">
      <c r="B6" s="8" t="s">
        <v>205</v>
      </c>
      <c r="C6" s="13"/>
    </row>
  </sheetData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BCEB-E59F-4B76-8A4F-E26B5A6132A8}">
  <sheetPr>
    <pageSetUpPr fitToPage="1"/>
  </sheetPr>
  <dimension ref="A1:C55"/>
  <sheetViews>
    <sheetView zoomScaleNormal="100" workbookViewId="0">
      <selection activeCell="C23" sqref="C23"/>
    </sheetView>
  </sheetViews>
  <sheetFormatPr defaultRowHeight="14.5" x14ac:dyDescent="0.35"/>
  <cols>
    <col min="1" max="1" width="6.453125" customWidth="1"/>
    <col min="2" max="2" width="61.54296875" customWidth="1"/>
    <col min="3" max="3" width="60.1796875" customWidth="1"/>
  </cols>
  <sheetData>
    <row r="1" spans="1:3" ht="18" x14ac:dyDescent="0.4">
      <c r="B1" s="5" t="s">
        <v>95</v>
      </c>
      <c r="C1" s="3"/>
    </row>
    <row r="2" spans="1:3" ht="15" thickBot="1" x14ac:dyDescent="0.4">
      <c r="B2" s="2"/>
    </row>
    <row r="3" spans="1:3" ht="15" thickBot="1" x14ac:dyDescent="0.4">
      <c r="A3" s="26" t="s">
        <v>109</v>
      </c>
      <c r="B3" s="27" t="s">
        <v>40</v>
      </c>
      <c r="C3" s="28" t="s">
        <v>33</v>
      </c>
    </row>
    <row r="4" spans="1:3" ht="21" customHeight="1" x14ac:dyDescent="0.35">
      <c r="A4" s="8">
        <v>1</v>
      </c>
      <c r="B4" s="8" t="s">
        <v>206</v>
      </c>
      <c r="C4" s="8" t="s">
        <v>289</v>
      </c>
    </row>
    <row r="5" spans="1:3" ht="21" customHeight="1" x14ac:dyDescent="0.35">
      <c r="A5" s="8">
        <v>2</v>
      </c>
      <c r="B5" s="8" t="s">
        <v>207</v>
      </c>
      <c r="C5" s="8" t="s">
        <v>289</v>
      </c>
    </row>
    <row r="6" spans="1:3" ht="21" customHeight="1" x14ac:dyDescent="0.35">
      <c r="A6" s="8">
        <v>3</v>
      </c>
      <c r="B6" s="8" t="s">
        <v>208</v>
      </c>
      <c r="C6" s="8" t="s">
        <v>209</v>
      </c>
    </row>
    <row r="7" spans="1:3" x14ac:dyDescent="0.35">
      <c r="A7" s="8">
        <v>4</v>
      </c>
      <c r="B7" s="8" t="s">
        <v>220</v>
      </c>
      <c r="C7" s="8" t="s">
        <v>210</v>
      </c>
    </row>
    <row r="8" spans="1:3" ht="21" customHeight="1" x14ac:dyDescent="0.35">
      <c r="A8" s="8">
        <v>5</v>
      </c>
      <c r="B8" s="8" t="s">
        <v>0</v>
      </c>
      <c r="C8" s="8" t="s">
        <v>106</v>
      </c>
    </row>
    <row r="9" spans="1:3" ht="28.5" x14ac:dyDescent="0.35">
      <c r="A9" s="34">
        <v>6</v>
      </c>
      <c r="B9" s="18" t="s">
        <v>224</v>
      </c>
      <c r="C9" s="8"/>
    </row>
    <row r="10" spans="1:3" ht="21" customHeight="1" x14ac:dyDescent="0.35">
      <c r="A10" s="33">
        <v>7</v>
      </c>
      <c r="B10" s="8" t="s">
        <v>290</v>
      </c>
      <c r="C10" s="8" t="s">
        <v>211</v>
      </c>
    </row>
    <row r="11" spans="1:3" ht="21" customHeight="1" x14ac:dyDescent="0.35">
      <c r="A11" s="8">
        <v>8</v>
      </c>
      <c r="B11" s="8" t="s">
        <v>5</v>
      </c>
      <c r="C11" s="8" t="s">
        <v>107</v>
      </c>
    </row>
    <row r="12" spans="1:3" ht="21" customHeight="1" x14ac:dyDescent="0.35">
      <c r="A12" s="33">
        <v>9</v>
      </c>
      <c r="B12" s="8" t="s">
        <v>108</v>
      </c>
      <c r="C12" s="8" t="s">
        <v>291</v>
      </c>
    </row>
    <row r="13" spans="1:3" ht="28.5" x14ac:dyDescent="0.35">
      <c r="A13" s="8">
        <v>10</v>
      </c>
      <c r="B13" s="18" t="s">
        <v>292</v>
      </c>
      <c r="C13" s="8" t="s">
        <v>235</v>
      </c>
    </row>
    <row r="14" spans="1:3" ht="42.5" x14ac:dyDescent="0.35">
      <c r="A14" s="34">
        <v>11</v>
      </c>
      <c r="B14" s="18" t="s">
        <v>212</v>
      </c>
      <c r="C14" s="18" t="s">
        <v>301</v>
      </c>
    </row>
    <row r="15" spans="1:3" ht="31.5" customHeight="1" x14ac:dyDescent="0.35">
      <c r="A15" s="15">
        <v>12</v>
      </c>
      <c r="B15" s="8" t="s">
        <v>213</v>
      </c>
      <c r="C15" s="8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</sheetData>
  <autoFilter ref="A3:C15" xr:uid="{ED98BCEB-E59F-4B76-8A4F-E26B5A6132A8}"/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189CC-767A-473C-B39F-53AC8C91A5A5}">
  <sheetPr>
    <pageSetUpPr fitToPage="1"/>
  </sheetPr>
  <dimension ref="A1:C72"/>
  <sheetViews>
    <sheetView topLeftCell="A4" zoomScaleNormal="100" workbookViewId="0">
      <selection activeCell="H9" sqref="H9"/>
    </sheetView>
  </sheetViews>
  <sheetFormatPr defaultRowHeight="14.5" x14ac:dyDescent="0.35"/>
  <cols>
    <col min="2" max="2" width="44.26953125" customWidth="1"/>
    <col min="3" max="3" width="40.54296875" bestFit="1" customWidth="1"/>
  </cols>
  <sheetData>
    <row r="1" spans="1:3" ht="18" x14ac:dyDescent="0.4">
      <c r="B1" s="5" t="s">
        <v>73</v>
      </c>
    </row>
    <row r="2" spans="1:3" ht="18" x14ac:dyDescent="0.4">
      <c r="B2" s="5" t="s">
        <v>84</v>
      </c>
      <c r="C2" s="3"/>
    </row>
    <row r="3" spans="1:3" x14ac:dyDescent="0.35">
      <c r="B3" s="2" t="s">
        <v>252</v>
      </c>
      <c r="C3" s="23">
        <v>80</v>
      </c>
    </row>
    <row r="4" spans="1:3" x14ac:dyDescent="0.35">
      <c r="B4" s="2" t="s">
        <v>253</v>
      </c>
      <c r="C4" s="23">
        <f>(8*12)+3</f>
        <v>99</v>
      </c>
    </row>
    <row r="5" spans="1:3" ht="15" thickBot="1" x14ac:dyDescent="0.4">
      <c r="B5" s="29"/>
      <c r="C5" s="23">
        <f>(10*12)+4</f>
        <v>124</v>
      </c>
    </row>
    <row r="6" spans="1:3" ht="15" thickBot="1" x14ac:dyDescent="0.4">
      <c r="A6" s="6" t="s">
        <v>24</v>
      </c>
      <c r="B6" s="19" t="s">
        <v>40</v>
      </c>
      <c r="C6" s="20" t="s">
        <v>33</v>
      </c>
    </row>
    <row r="7" spans="1:3" ht="20.149999999999999" customHeight="1" x14ac:dyDescent="0.35">
      <c r="A7" s="8" t="s">
        <v>3</v>
      </c>
      <c r="B7" s="8" t="s">
        <v>197</v>
      </c>
      <c r="C7" s="8" t="s">
        <v>238</v>
      </c>
    </row>
    <row r="8" spans="1:3" ht="20.149999999999999" customHeight="1" x14ac:dyDescent="0.35">
      <c r="A8" s="8" t="s">
        <v>3</v>
      </c>
      <c r="B8" s="8" t="s">
        <v>215</v>
      </c>
      <c r="C8" s="8" t="s">
        <v>244</v>
      </c>
    </row>
    <row r="9" spans="1:3" ht="20.149999999999999" customHeight="1" x14ac:dyDescent="0.35">
      <c r="A9" s="8" t="s">
        <v>3</v>
      </c>
      <c r="B9" s="8" t="s">
        <v>86</v>
      </c>
      <c r="C9" s="8" t="s">
        <v>243</v>
      </c>
    </row>
    <row r="10" spans="1:3" ht="20.149999999999999" customHeight="1" x14ac:dyDescent="0.35">
      <c r="A10" s="8" t="s">
        <v>3</v>
      </c>
      <c r="B10" s="8" t="s">
        <v>85</v>
      </c>
      <c r="C10" s="8"/>
    </row>
    <row r="11" spans="1:3" ht="20.149999999999999" customHeight="1" x14ac:dyDescent="0.35">
      <c r="A11" s="8" t="s">
        <v>3</v>
      </c>
      <c r="B11" s="8" t="s">
        <v>260</v>
      </c>
      <c r="C11" s="8"/>
    </row>
    <row r="12" spans="1:3" ht="28.5" x14ac:dyDescent="0.35">
      <c r="A12" s="8" t="s">
        <v>3</v>
      </c>
      <c r="B12" s="18" t="s">
        <v>261</v>
      </c>
      <c r="C12" s="8" t="s">
        <v>307</v>
      </c>
    </row>
    <row r="13" spans="1:3" ht="23" customHeight="1" x14ac:dyDescent="0.35">
      <c r="A13" s="8" t="s">
        <v>3</v>
      </c>
      <c r="B13" s="18" t="s">
        <v>263</v>
      </c>
      <c r="C13" s="8"/>
    </row>
    <row r="14" spans="1:3" ht="19" customHeight="1" x14ac:dyDescent="0.35">
      <c r="A14" s="8" t="s">
        <v>3</v>
      </c>
      <c r="B14" s="18" t="s">
        <v>262</v>
      </c>
      <c r="C14" s="8"/>
    </row>
    <row r="15" spans="1:3" ht="28.5" x14ac:dyDescent="0.35">
      <c r="A15" s="8" t="s">
        <v>3</v>
      </c>
      <c r="B15" s="18" t="s">
        <v>308</v>
      </c>
      <c r="C15" s="8" t="s">
        <v>296</v>
      </c>
    </row>
    <row r="16" spans="1:3" ht="20.149999999999999" customHeight="1" x14ac:dyDescent="0.35">
      <c r="A16" s="8" t="s">
        <v>3</v>
      </c>
      <c r="B16" s="8" t="s">
        <v>35</v>
      </c>
      <c r="C16" s="8"/>
    </row>
    <row r="17" spans="1:3" ht="20.149999999999999" customHeight="1" x14ac:dyDescent="0.35">
      <c r="A17" s="8" t="s">
        <v>4</v>
      </c>
      <c r="B17" s="8" t="s">
        <v>282</v>
      </c>
      <c r="C17" s="8" t="s">
        <v>281</v>
      </c>
    </row>
    <row r="18" spans="1:3" x14ac:dyDescent="0.35">
      <c r="B18" s="3"/>
      <c r="C18" s="3"/>
    </row>
    <row r="19" spans="1:3" x14ac:dyDescent="0.35">
      <c r="B19" s="3"/>
      <c r="C19" s="3"/>
    </row>
    <row r="20" spans="1:3" x14ac:dyDescent="0.35">
      <c r="B20" s="3"/>
      <c r="C20" s="3"/>
    </row>
    <row r="21" spans="1:3" x14ac:dyDescent="0.35">
      <c r="B21" s="3"/>
      <c r="C21" s="3"/>
    </row>
    <row r="22" spans="1:3" x14ac:dyDescent="0.35">
      <c r="B22" s="3"/>
      <c r="C22" s="3"/>
    </row>
    <row r="23" spans="1:3" x14ac:dyDescent="0.35">
      <c r="B23" s="3"/>
      <c r="C23" s="3"/>
    </row>
    <row r="24" spans="1:3" x14ac:dyDescent="0.35">
      <c r="B24" s="3"/>
      <c r="C24" s="3"/>
    </row>
    <row r="25" spans="1:3" x14ac:dyDescent="0.35">
      <c r="B25" s="3"/>
      <c r="C25" s="3"/>
    </row>
    <row r="26" spans="1:3" x14ac:dyDescent="0.35">
      <c r="B26" s="3"/>
      <c r="C26" s="3"/>
    </row>
    <row r="27" spans="1:3" x14ac:dyDescent="0.35">
      <c r="B27" s="3"/>
      <c r="C27" s="3"/>
    </row>
    <row r="28" spans="1:3" x14ac:dyDescent="0.35">
      <c r="B28" s="3"/>
      <c r="C28" s="3"/>
    </row>
    <row r="29" spans="1:3" x14ac:dyDescent="0.35">
      <c r="B29" s="3"/>
      <c r="C29" s="3"/>
    </row>
    <row r="30" spans="1:3" x14ac:dyDescent="0.35">
      <c r="B30" s="3"/>
      <c r="C30" s="3"/>
    </row>
    <row r="31" spans="1:3" x14ac:dyDescent="0.35">
      <c r="B31" s="3"/>
      <c r="C31" s="3"/>
    </row>
    <row r="32" spans="1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  <row r="67" spans="2:3" x14ac:dyDescent="0.35">
      <c r="B67" s="3"/>
      <c r="C67" s="3"/>
    </row>
    <row r="68" spans="2:3" x14ac:dyDescent="0.35">
      <c r="B68" s="3"/>
      <c r="C68" s="3"/>
    </row>
    <row r="69" spans="2:3" x14ac:dyDescent="0.35">
      <c r="B69" s="3"/>
      <c r="C69" s="3"/>
    </row>
    <row r="70" spans="2:3" x14ac:dyDescent="0.35">
      <c r="B70" s="3"/>
      <c r="C70" s="3"/>
    </row>
    <row r="71" spans="2:3" x14ac:dyDescent="0.35">
      <c r="B71" s="3"/>
      <c r="C71" s="3"/>
    </row>
    <row r="72" spans="2:3" x14ac:dyDescent="0.35">
      <c r="B72" s="3"/>
      <c r="C72" s="3"/>
    </row>
  </sheetData>
  <autoFilter ref="A6:C17" xr:uid="{62A189CC-767A-473C-B39F-53AC8C91A5A5}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6982-07B9-47B1-8FDD-0E413793627C}">
  <sheetPr>
    <pageSetUpPr fitToPage="1"/>
  </sheetPr>
  <dimension ref="A1:C66"/>
  <sheetViews>
    <sheetView zoomScaleNormal="100" workbookViewId="0">
      <selection activeCell="B35" sqref="B35"/>
    </sheetView>
  </sheetViews>
  <sheetFormatPr defaultRowHeight="14.5" x14ac:dyDescent="0.35"/>
  <cols>
    <col min="2" max="2" width="44.54296875" customWidth="1"/>
    <col min="3" max="3" width="68.54296875" bestFit="1" customWidth="1"/>
  </cols>
  <sheetData>
    <row r="1" spans="1:3" ht="18" x14ac:dyDescent="0.4">
      <c r="B1" s="5" t="s">
        <v>76</v>
      </c>
    </row>
    <row r="2" spans="1:3" ht="18" x14ac:dyDescent="0.4">
      <c r="B2" s="5" t="s">
        <v>77</v>
      </c>
      <c r="C2" s="3"/>
    </row>
    <row r="3" spans="1:3" x14ac:dyDescent="0.35">
      <c r="B3" s="2" t="s">
        <v>255</v>
      </c>
      <c r="C3" s="23">
        <v>80</v>
      </c>
    </row>
    <row r="4" spans="1:3" x14ac:dyDescent="0.35">
      <c r="B4" s="2" t="s">
        <v>253</v>
      </c>
      <c r="C4" s="23">
        <f>(8*12)+3</f>
        <v>99</v>
      </c>
    </row>
    <row r="5" spans="1:3" ht="15" thickBot="1" x14ac:dyDescent="0.4">
      <c r="B5" s="14"/>
      <c r="C5" s="4"/>
    </row>
    <row r="6" spans="1:3" ht="15" thickBot="1" x14ac:dyDescent="0.4">
      <c r="A6" s="6" t="s">
        <v>24</v>
      </c>
      <c r="B6" s="17" t="s">
        <v>40</v>
      </c>
      <c r="C6" s="7" t="s">
        <v>33</v>
      </c>
    </row>
    <row r="7" spans="1:3" ht="20.149999999999999" customHeight="1" x14ac:dyDescent="0.35">
      <c r="A7" s="8" t="s">
        <v>3</v>
      </c>
      <c r="B7" s="8" t="s">
        <v>215</v>
      </c>
      <c r="C7" s="8"/>
    </row>
    <row r="8" spans="1:3" ht="20.149999999999999" customHeight="1" x14ac:dyDescent="0.35">
      <c r="A8" s="8" t="s">
        <v>3</v>
      </c>
      <c r="B8" s="8" t="s">
        <v>2</v>
      </c>
      <c r="C8" s="8" t="s">
        <v>245</v>
      </c>
    </row>
    <row r="9" spans="1:3" ht="20.149999999999999" customHeight="1" x14ac:dyDescent="0.35">
      <c r="A9" s="8" t="s">
        <v>3</v>
      </c>
      <c r="B9" s="8" t="s">
        <v>44</v>
      </c>
      <c r="C9" s="8"/>
    </row>
    <row r="10" spans="1:3" ht="20.149999999999999" customHeight="1" x14ac:dyDescent="0.35">
      <c r="A10" s="8" t="s">
        <v>3</v>
      </c>
      <c r="B10" s="8" t="s">
        <v>45</v>
      </c>
      <c r="C10" s="8" t="s">
        <v>78</v>
      </c>
    </row>
    <row r="11" spans="1:3" x14ac:dyDescent="0.35">
      <c r="B11" s="3"/>
      <c r="C11" s="3"/>
    </row>
    <row r="12" spans="1:3" x14ac:dyDescent="0.35">
      <c r="B12" s="3"/>
      <c r="C12" s="3"/>
    </row>
    <row r="13" spans="1:3" x14ac:dyDescent="0.35">
      <c r="B13" s="3"/>
      <c r="C13" s="3"/>
    </row>
    <row r="14" spans="1:3" x14ac:dyDescent="0.35">
      <c r="B14" s="3"/>
      <c r="C14" s="3"/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</sheetData>
  <autoFilter ref="A6:C10" xr:uid="{45996982-07B9-47B1-8FDD-0E413793627C}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97002-6FB8-4007-9F42-455BC360C94B}">
  <sheetPr>
    <pageSetUpPr fitToPage="1"/>
  </sheetPr>
  <dimension ref="A1:C68"/>
  <sheetViews>
    <sheetView zoomScaleNormal="100" workbookViewId="0">
      <selection activeCell="B35" sqref="B35"/>
    </sheetView>
  </sheetViews>
  <sheetFormatPr defaultRowHeight="14.5" x14ac:dyDescent="0.35"/>
  <cols>
    <col min="2" max="2" width="46.453125" customWidth="1"/>
    <col min="3" max="3" width="43.81640625" customWidth="1"/>
  </cols>
  <sheetData>
    <row r="1" spans="1:3" ht="18" x14ac:dyDescent="0.4">
      <c r="B1" s="5" t="s">
        <v>76</v>
      </c>
    </row>
    <row r="2" spans="1:3" ht="18" x14ac:dyDescent="0.4">
      <c r="B2" s="5" t="s">
        <v>82</v>
      </c>
      <c r="C2" s="3"/>
    </row>
    <row r="3" spans="1:3" x14ac:dyDescent="0.35">
      <c r="B3" s="2" t="s">
        <v>250</v>
      </c>
      <c r="C3" s="23">
        <v>500</v>
      </c>
    </row>
    <row r="4" spans="1:3" x14ac:dyDescent="0.35">
      <c r="B4" s="2" t="s">
        <v>253</v>
      </c>
      <c r="C4" s="23">
        <f>(9*12)</f>
        <v>108</v>
      </c>
    </row>
    <row r="5" spans="1:3" ht="15" thickBot="1" x14ac:dyDescent="0.4">
      <c r="B5" s="2"/>
      <c r="C5" s="4"/>
    </row>
    <row r="6" spans="1:3" ht="15" thickBot="1" x14ac:dyDescent="0.4">
      <c r="A6" s="6" t="s">
        <v>24</v>
      </c>
      <c r="B6" s="17" t="s">
        <v>40</v>
      </c>
      <c r="C6" s="7" t="s">
        <v>33</v>
      </c>
    </row>
    <row r="7" spans="1:3" ht="28.5" x14ac:dyDescent="0.35">
      <c r="A7" s="13" t="s">
        <v>3</v>
      </c>
      <c r="B7" s="13" t="s">
        <v>197</v>
      </c>
      <c r="C7" s="25" t="s">
        <v>256</v>
      </c>
    </row>
    <row r="8" spans="1:3" ht="28.5" x14ac:dyDescent="0.35">
      <c r="A8" s="8" t="s">
        <v>3</v>
      </c>
      <c r="B8" s="8" t="s">
        <v>218</v>
      </c>
      <c r="C8" s="18" t="s">
        <v>257</v>
      </c>
    </row>
    <row r="9" spans="1:3" ht="15.75" customHeight="1" x14ac:dyDescent="0.35">
      <c r="A9" s="8" t="s">
        <v>3</v>
      </c>
      <c r="B9" s="8" t="s">
        <v>2</v>
      </c>
      <c r="C9" s="8" t="s">
        <v>246</v>
      </c>
    </row>
    <row r="10" spans="1:3" ht="20.149999999999999" customHeight="1" x14ac:dyDescent="0.35">
      <c r="A10" s="8" t="s">
        <v>3</v>
      </c>
      <c r="B10" s="8" t="s">
        <v>115</v>
      </c>
      <c r="C10" s="8" t="s">
        <v>116</v>
      </c>
    </row>
    <row r="11" spans="1:3" ht="20.149999999999999" customHeight="1" x14ac:dyDescent="0.35">
      <c r="A11" s="8" t="s">
        <v>3</v>
      </c>
      <c r="B11" s="8" t="s">
        <v>44</v>
      </c>
      <c r="C11" s="8"/>
    </row>
    <row r="12" spans="1:3" ht="20.149999999999999" customHeight="1" x14ac:dyDescent="0.35">
      <c r="A12" s="8" t="s">
        <v>3</v>
      </c>
      <c r="B12" s="8" t="s">
        <v>45</v>
      </c>
      <c r="C12" s="8" t="s">
        <v>61</v>
      </c>
    </row>
    <row r="13" spans="1:3" ht="20.149999999999999" customHeight="1" x14ac:dyDescent="0.35">
      <c r="A13" s="8" t="s">
        <v>3</v>
      </c>
      <c r="B13" s="8" t="s">
        <v>46</v>
      </c>
      <c r="C13" s="8" t="s">
        <v>62</v>
      </c>
    </row>
    <row r="14" spans="1:3" ht="20.149999999999999" customHeight="1" x14ac:dyDescent="0.35">
      <c r="A14" s="8" t="s">
        <v>3</v>
      </c>
      <c r="B14" s="8" t="s">
        <v>80</v>
      </c>
      <c r="C14" s="8" t="s">
        <v>81</v>
      </c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  <row r="66" spans="2:3" x14ac:dyDescent="0.35">
      <c r="B66" s="3"/>
      <c r="C66" s="3"/>
    </row>
    <row r="67" spans="2:3" x14ac:dyDescent="0.35">
      <c r="B67" s="3"/>
      <c r="C67" s="3"/>
    </row>
    <row r="68" spans="2:3" x14ac:dyDescent="0.35">
      <c r="B68" s="3"/>
      <c r="C68" s="3"/>
    </row>
  </sheetData>
  <autoFilter ref="A6:C14" xr:uid="{A7197002-6FB8-4007-9F42-455BC360C94B}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5BE8-21D6-4C6F-B13D-80BB53834B46}">
  <sheetPr>
    <pageSetUpPr fitToPage="1"/>
  </sheetPr>
  <dimension ref="A1:C64"/>
  <sheetViews>
    <sheetView zoomScaleNormal="100" workbookViewId="0">
      <selection activeCell="B35" sqref="B35"/>
    </sheetView>
  </sheetViews>
  <sheetFormatPr defaultRowHeight="14.5" x14ac:dyDescent="0.35"/>
  <cols>
    <col min="2" max="2" width="43.453125" bestFit="1" customWidth="1"/>
    <col min="3" max="3" width="38.7265625" bestFit="1" customWidth="1"/>
  </cols>
  <sheetData>
    <row r="1" spans="1:3" ht="18" x14ac:dyDescent="0.4">
      <c r="B1" s="5" t="s">
        <v>76</v>
      </c>
    </row>
    <row r="2" spans="1:3" ht="18" x14ac:dyDescent="0.4">
      <c r="B2" s="5" t="s">
        <v>79</v>
      </c>
      <c r="C2" s="3"/>
    </row>
    <row r="3" spans="1:3" x14ac:dyDescent="0.35">
      <c r="B3" s="2" t="s">
        <v>252</v>
      </c>
      <c r="C3" s="23">
        <v>200</v>
      </c>
    </row>
    <row r="4" spans="1:3" x14ac:dyDescent="0.35">
      <c r="B4" s="2" t="s">
        <v>253</v>
      </c>
      <c r="C4" s="23">
        <f>(9*12)+6</f>
        <v>114</v>
      </c>
    </row>
    <row r="5" spans="1:3" ht="15" thickBot="1" x14ac:dyDescent="0.4">
      <c r="C5" s="4"/>
    </row>
    <row r="6" spans="1:3" ht="15" thickBot="1" x14ac:dyDescent="0.4">
      <c r="A6" s="6" t="s">
        <v>24</v>
      </c>
      <c r="B6" s="17" t="s">
        <v>40</v>
      </c>
      <c r="C6" s="7" t="s">
        <v>33</v>
      </c>
    </row>
    <row r="7" spans="1:3" ht="20.149999999999999" customHeight="1" x14ac:dyDescent="0.35">
      <c r="A7" s="13" t="s">
        <v>3</v>
      </c>
      <c r="B7" s="13" t="s">
        <v>2</v>
      </c>
      <c r="C7" s="13" t="s">
        <v>245</v>
      </c>
    </row>
    <row r="8" spans="1:3" ht="20.149999999999999" customHeight="1" x14ac:dyDescent="0.35">
      <c r="A8" s="8" t="s">
        <v>3</v>
      </c>
      <c r="B8" s="8" t="s">
        <v>44</v>
      </c>
      <c r="C8" s="8"/>
    </row>
    <row r="9" spans="1:3" x14ac:dyDescent="0.35">
      <c r="B9" s="3"/>
      <c r="C9" s="3"/>
    </row>
    <row r="10" spans="1:3" x14ac:dyDescent="0.35">
      <c r="B10" s="3"/>
      <c r="C10" s="3"/>
    </row>
    <row r="11" spans="1:3" x14ac:dyDescent="0.35">
      <c r="B11" s="3"/>
      <c r="C11" s="3"/>
    </row>
    <row r="12" spans="1:3" x14ac:dyDescent="0.35">
      <c r="B12" s="3"/>
      <c r="C12" s="3"/>
    </row>
    <row r="13" spans="1:3" x14ac:dyDescent="0.35">
      <c r="B13" s="3"/>
      <c r="C13" s="3"/>
    </row>
    <row r="14" spans="1:3" x14ac:dyDescent="0.35">
      <c r="B14" s="3"/>
      <c r="C14" s="3"/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</sheetData>
  <autoFilter ref="A6:C8" xr:uid="{DCCF5BE8-21D6-4C6F-B13D-80BB53834B46}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F661-23B5-4D1B-A932-216567003E61}">
  <sheetPr>
    <pageSetUpPr fitToPage="1"/>
  </sheetPr>
  <dimension ref="A1:C65"/>
  <sheetViews>
    <sheetView zoomScaleNormal="100" workbookViewId="0">
      <selection activeCell="C16" sqref="C16"/>
    </sheetView>
  </sheetViews>
  <sheetFormatPr defaultRowHeight="14.5" x14ac:dyDescent="0.35"/>
  <cols>
    <col min="2" max="2" width="38.81640625" customWidth="1"/>
    <col min="3" max="3" width="38.7265625" bestFit="1" customWidth="1"/>
  </cols>
  <sheetData>
    <row r="1" spans="1:3" ht="18" x14ac:dyDescent="0.4">
      <c r="B1" s="5" t="s">
        <v>76</v>
      </c>
    </row>
    <row r="2" spans="1:3" ht="18" x14ac:dyDescent="0.4">
      <c r="B2" s="5" t="s">
        <v>312</v>
      </c>
      <c r="C2" s="2" t="s">
        <v>313</v>
      </c>
    </row>
    <row r="3" spans="1:3" x14ac:dyDescent="0.35">
      <c r="B3" s="2" t="s">
        <v>252</v>
      </c>
      <c r="C3" s="23">
        <v>486</v>
      </c>
    </row>
    <row r="4" spans="1:3" x14ac:dyDescent="0.35">
      <c r="B4" s="2" t="s">
        <v>253</v>
      </c>
      <c r="C4" s="23">
        <f>(9*12)+2</f>
        <v>110</v>
      </c>
    </row>
    <row r="5" spans="1:3" ht="15" thickBot="1" x14ac:dyDescent="0.4">
      <c r="B5" s="2"/>
      <c r="C5" s="4"/>
    </row>
    <row r="6" spans="1:3" ht="15" thickBot="1" x14ac:dyDescent="0.4">
      <c r="A6" s="6" t="s">
        <v>24</v>
      </c>
      <c r="B6" s="19" t="s">
        <v>40</v>
      </c>
      <c r="C6" s="20" t="s">
        <v>33</v>
      </c>
    </row>
    <row r="7" spans="1:3" x14ac:dyDescent="0.35">
      <c r="A7" s="13" t="s">
        <v>3</v>
      </c>
      <c r="B7" s="13" t="s">
        <v>309</v>
      </c>
      <c r="C7" s="13" t="s">
        <v>238</v>
      </c>
    </row>
    <row r="8" spans="1:3" ht="20.149999999999999" customHeight="1" x14ac:dyDescent="0.35">
      <c r="A8" s="13" t="s">
        <v>3</v>
      </c>
      <c r="B8" s="13" t="s">
        <v>2</v>
      </c>
      <c r="C8" s="13" t="s">
        <v>314</v>
      </c>
    </row>
    <row r="9" spans="1:3" ht="20.149999999999999" customHeight="1" x14ac:dyDescent="0.35">
      <c r="A9" s="8" t="s">
        <v>4</v>
      </c>
      <c r="B9" s="8" t="s">
        <v>247</v>
      </c>
      <c r="C9" s="8" t="s">
        <v>315</v>
      </c>
    </row>
    <row r="10" spans="1:3" ht="20.149999999999999" customHeight="1" x14ac:dyDescent="0.35">
      <c r="A10" s="8" t="s">
        <v>3</v>
      </c>
      <c r="B10" s="12" t="s">
        <v>216</v>
      </c>
      <c r="C10" s="8" t="s">
        <v>316</v>
      </c>
    </row>
    <row r="11" spans="1:3" x14ac:dyDescent="0.35">
      <c r="B11" s="3"/>
      <c r="C11" s="3"/>
    </row>
    <row r="12" spans="1:3" x14ac:dyDescent="0.35">
      <c r="B12" s="3"/>
      <c r="C12" s="3"/>
    </row>
    <row r="13" spans="1:3" x14ac:dyDescent="0.35">
      <c r="B13" s="3"/>
      <c r="C13" s="3"/>
    </row>
    <row r="14" spans="1:3" x14ac:dyDescent="0.35">
      <c r="B14" s="3"/>
      <c r="C14" s="3"/>
    </row>
    <row r="15" spans="1:3" x14ac:dyDescent="0.35">
      <c r="B15" s="3"/>
      <c r="C15" s="3"/>
    </row>
    <row r="16" spans="1:3" x14ac:dyDescent="0.35">
      <c r="B16" s="3"/>
      <c r="C16" s="3"/>
    </row>
    <row r="17" spans="2:3" x14ac:dyDescent="0.35">
      <c r="B17" s="3"/>
      <c r="C17" s="3"/>
    </row>
    <row r="18" spans="2:3" x14ac:dyDescent="0.35">
      <c r="B18" s="3"/>
      <c r="C18" s="3"/>
    </row>
    <row r="19" spans="2:3" x14ac:dyDescent="0.35">
      <c r="B19" s="3"/>
      <c r="C19" s="3"/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  <row r="23" spans="2:3" x14ac:dyDescent="0.35">
      <c r="B23" s="3"/>
      <c r="C23" s="3"/>
    </row>
    <row r="24" spans="2:3" x14ac:dyDescent="0.35">
      <c r="B24" s="3"/>
      <c r="C24" s="3"/>
    </row>
    <row r="25" spans="2:3" x14ac:dyDescent="0.35">
      <c r="B25" s="3"/>
      <c r="C25" s="3"/>
    </row>
    <row r="26" spans="2:3" x14ac:dyDescent="0.35">
      <c r="B26" s="3"/>
      <c r="C26" s="3"/>
    </row>
    <row r="27" spans="2:3" x14ac:dyDescent="0.35">
      <c r="B27" s="3"/>
      <c r="C27" s="3"/>
    </row>
    <row r="28" spans="2:3" x14ac:dyDescent="0.35">
      <c r="B28" s="3"/>
      <c r="C28" s="3"/>
    </row>
    <row r="29" spans="2:3" x14ac:dyDescent="0.35">
      <c r="B29" s="3"/>
      <c r="C29" s="3"/>
    </row>
    <row r="30" spans="2:3" x14ac:dyDescent="0.35">
      <c r="B30" s="3"/>
      <c r="C30" s="3"/>
    </row>
    <row r="31" spans="2:3" x14ac:dyDescent="0.35">
      <c r="B31" s="3"/>
      <c r="C31" s="3"/>
    </row>
    <row r="32" spans="2:3" x14ac:dyDescent="0.35">
      <c r="B32" s="3"/>
      <c r="C32" s="3"/>
    </row>
    <row r="33" spans="2:3" x14ac:dyDescent="0.35">
      <c r="B33" s="3"/>
      <c r="C33" s="3"/>
    </row>
    <row r="34" spans="2:3" x14ac:dyDescent="0.35">
      <c r="B34" s="3"/>
      <c r="C34" s="3"/>
    </row>
    <row r="35" spans="2:3" x14ac:dyDescent="0.35">
      <c r="B35" s="3"/>
      <c r="C35" s="3"/>
    </row>
    <row r="36" spans="2:3" x14ac:dyDescent="0.35">
      <c r="B36" s="3"/>
      <c r="C36" s="3"/>
    </row>
    <row r="37" spans="2:3" x14ac:dyDescent="0.35">
      <c r="B37" s="3"/>
      <c r="C37" s="3"/>
    </row>
    <row r="38" spans="2:3" x14ac:dyDescent="0.35">
      <c r="B38" s="3"/>
      <c r="C38" s="3"/>
    </row>
    <row r="39" spans="2:3" x14ac:dyDescent="0.35">
      <c r="B39" s="3"/>
      <c r="C39" s="3"/>
    </row>
    <row r="40" spans="2:3" x14ac:dyDescent="0.35">
      <c r="B40" s="3"/>
      <c r="C40" s="3"/>
    </row>
    <row r="41" spans="2:3" x14ac:dyDescent="0.35">
      <c r="B41" s="3"/>
      <c r="C41" s="3"/>
    </row>
    <row r="42" spans="2:3" x14ac:dyDescent="0.35">
      <c r="B42" s="3"/>
      <c r="C42" s="3"/>
    </row>
    <row r="43" spans="2:3" x14ac:dyDescent="0.35">
      <c r="B43" s="3"/>
      <c r="C43" s="3"/>
    </row>
    <row r="44" spans="2:3" x14ac:dyDescent="0.35">
      <c r="B44" s="3"/>
      <c r="C44" s="3"/>
    </row>
    <row r="45" spans="2:3" x14ac:dyDescent="0.35">
      <c r="B45" s="3"/>
      <c r="C45" s="3"/>
    </row>
    <row r="46" spans="2:3" x14ac:dyDescent="0.35">
      <c r="B46" s="3"/>
      <c r="C46" s="3"/>
    </row>
    <row r="47" spans="2:3" x14ac:dyDescent="0.35">
      <c r="B47" s="3"/>
      <c r="C47" s="3"/>
    </row>
    <row r="48" spans="2:3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  <row r="52" spans="2:3" x14ac:dyDescent="0.35">
      <c r="B52" s="3"/>
      <c r="C52" s="3"/>
    </row>
    <row r="53" spans="2:3" x14ac:dyDescent="0.35">
      <c r="B53" s="3"/>
      <c r="C53" s="3"/>
    </row>
    <row r="54" spans="2:3" x14ac:dyDescent="0.35">
      <c r="B54" s="3"/>
      <c r="C54" s="3"/>
    </row>
    <row r="55" spans="2:3" x14ac:dyDescent="0.35">
      <c r="B55" s="3"/>
      <c r="C55" s="3"/>
    </row>
    <row r="56" spans="2:3" x14ac:dyDescent="0.35">
      <c r="B56" s="3"/>
      <c r="C56" s="3"/>
    </row>
    <row r="57" spans="2:3" x14ac:dyDescent="0.35">
      <c r="B57" s="3"/>
      <c r="C57" s="3"/>
    </row>
    <row r="58" spans="2:3" x14ac:dyDescent="0.35">
      <c r="B58" s="3"/>
      <c r="C58" s="3"/>
    </row>
    <row r="59" spans="2:3" x14ac:dyDescent="0.35">
      <c r="B59" s="3"/>
      <c r="C59" s="3"/>
    </row>
    <row r="60" spans="2:3" x14ac:dyDescent="0.35">
      <c r="B60" s="3"/>
      <c r="C60" s="3"/>
    </row>
    <row r="61" spans="2:3" x14ac:dyDescent="0.35">
      <c r="B61" s="3"/>
      <c r="C61" s="3"/>
    </row>
    <row r="62" spans="2:3" x14ac:dyDescent="0.35">
      <c r="B62" s="3"/>
      <c r="C62" s="3"/>
    </row>
    <row r="63" spans="2:3" x14ac:dyDescent="0.35">
      <c r="B63" s="3"/>
      <c r="C63" s="3"/>
    </row>
    <row r="64" spans="2:3" x14ac:dyDescent="0.35">
      <c r="B64" s="3"/>
      <c r="C64" s="3"/>
    </row>
    <row r="65" spans="2:3" x14ac:dyDescent="0.35">
      <c r="B65" s="3"/>
      <c r="C65" s="3"/>
    </row>
  </sheetData>
  <autoFilter ref="A6:C10" xr:uid="{FBD6D528-05A5-468A-A381-B09E892F6771}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45FBE4F66844EAA5EF4025A460E82" ma:contentTypeVersion="16" ma:contentTypeDescription="Create a new document." ma:contentTypeScope="" ma:versionID="d7ea63f91e44ad8563f2a1c5a43ceffc">
  <xsd:schema xmlns:xsd="http://www.w3.org/2001/XMLSchema" xmlns:xs="http://www.w3.org/2001/XMLSchema" xmlns:p="http://schemas.microsoft.com/office/2006/metadata/properties" xmlns:ns2="0fc06e0f-8e9a-4629-9c88-b621ff96bc4a" xmlns:ns3="a2cbd1ca-978d-43a0-bec5-5f5c77d9e33d" targetNamespace="http://schemas.microsoft.com/office/2006/metadata/properties" ma:root="true" ma:fieldsID="d07a1ee6de47364a231634ff31e7ddb1" ns2:_="" ns3:_="">
    <xsd:import namespace="0fc06e0f-8e9a-4629-9c88-b621ff96bc4a"/>
    <xsd:import namespace="a2cbd1ca-978d-43a0-bec5-5f5c77d9e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6e0f-8e9a-4629-9c88-b621ff96b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3667d-9370-4aed-8331-464776bf1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d1ca-978d-43a0-bec5-5f5c77d9e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e172d-a976-4579-b502-fce70436efc7}" ma:internalName="TaxCatchAll" ma:showField="CatchAllData" ma:web="a2cbd1ca-978d-43a0-bec5-5f5c77d9e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65581A-CB9F-4B50-BC33-1CDB85D3F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409FE3-0811-42BE-B862-DD0E15632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06e0f-8e9a-4629-9c88-b621ff96bc4a"/>
    <ds:schemaRef ds:uri="a2cbd1ca-978d-43a0-bec5-5f5c77d9e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42</vt:i4>
      </vt:variant>
    </vt:vector>
  </HeadingPairs>
  <TitlesOfParts>
    <vt:vector size="86" baseType="lpstr">
      <vt:lpstr>Admin Ofc</vt:lpstr>
      <vt:lpstr>Admin Clst</vt:lpstr>
      <vt:lpstr>Nurse</vt:lpstr>
      <vt:lpstr>Principal </vt:lpstr>
      <vt:lpstr>Break Galley</vt:lpstr>
      <vt:lpstr>Kitchen Ofc</vt:lpstr>
      <vt:lpstr>MPR Kitchen</vt:lpstr>
      <vt:lpstr>MPR Storage </vt:lpstr>
      <vt:lpstr>MPR CR</vt:lpstr>
      <vt:lpstr>MPR Breakroom </vt:lpstr>
      <vt:lpstr>MPR</vt:lpstr>
      <vt:lpstr>Assmt Sht CR02 </vt:lpstr>
      <vt:lpstr>Assmt Sht CR03 </vt:lpstr>
      <vt:lpstr>Assmt Sht CR04  </vt:lpstr>
      <vt:lpstr>Assmt Sht CR05  </vt:lpstr>
      <vt:lpstr>Assmt Sht CR06  </vt:lpstr>
      <vt:lpstr>Assmt Sht CR07  </vt:lpstr>
      <vt:lpstr>Assmt Sht CR08</vt:lpstr>
      <vt:lpstr>Assmt Sht CR09 </vt:lpstr>
      <vt:lpstr>Assmt Sht CR10</vt:lpstr>
      <vt:lpstr>Assmt Sht CR11</vt:lpstr>
      <vt:lpstr>Assmt Sht CR12</vt:lpstr>
      <vt:lpstr>Assmt Sht CR13-B1 </vt:lpstr>
      <vt:lpstr>Assmt Sht CR14</vt:lpstr>
      <vt:lpstr>Assmt Sht CR15 </vt:lpstr>
      <vt:lpstr>Assmt Sht CR16 </vt:lpstr>
      <vt:lpstr>Assmt Sht CR17 </vt:lpstr>
      <vt:lpstr>Assmt Sht CR18  </vt:lpstr>
      <vt:lpstr>Assmt Sht CR19   </vt:lpstr>
      <vt:lpstr>Assmt Sht CR20 </vt:lpstr>
      <vt:lpstr>Assmt Sht CR21 </vt:lpstr>
      <vt:lpstr>Assmt Sht CR22 </vt:lpstr>
      <vt:lpstr>Assmt Sht CR23 </vt:lpstr>
      <vt:lpstr>Assmt Sht CR24  </vt:lpstr>
      <vt:lpstr>Assmt Sht CR25  </vt:lpstr>
      <vt:lpstr>Assmt Sht CR26 </vt:lpstr>
      <vt:lpstr>Assmt Sht CR27 </vt:lpstr>
      <vt:lpstr>Assmt Sht CR28 </vt:lpstr>
      <vt:lpstr>Assmt Sht CR33 </vt:lpstr>
      <vt:lpstr>Assmt Sht CRK1 </vt:lpstr>
      <vt:lpstr>Assmt Sht T-K (PreSchool)</vt:lpstr>
      <vt:lpstr>Portable Restroom-Boys</vt:lpstr>
      <vt:lpstr>Perm Restrooms</vt:lpstr>
      <vt:lpstr>Exterior</vt:lpstr>
      <vt:lpstr>'Admin Clst'!Print_Area</vt:lpstr>
      <vt:lpstr>'Admin Ofc'!Print_Area</vt:lpstr>
      <vt:lpstr>'Assmt Sht CR02 '!Print_Area</vt:lpstr>
      <vt:lpstr>'Assmt Sht CR03 '!Print_Area</vt:lpstr>
      <vt:lpstr>'Assmt Sht CR04  '!Print_Area</vt:lpstr>
      <vt:lpstr>'Assmt Sht CR05  '!Print_Area</vt:lpstr>
      <vt:lpstr>'Assmt Sht CR06  '!Print_Area</vt:lpstr>
      <vt:lpstr>'Assmt Sht CR07  '!Print_Area</vt:lpstr>
      <vt:lpstr>'Assmt Sht CR08'!Print_Area</vt:lpstr>
      <vt:lpstr>'Assmt Sht CR09 '!Print_Area</vt:lpstr>
      <vt:lpstr>'Assmt Sht CR10'!Print_Area</vt:lpstr>
      <vt:lpstr>'Assmt Sht CR11'!Print_Area</vt:lpstr>
      <vt:lpstr>'Assmt Sht CR12'!Print_Area</vt:lpstr>
      <vt:lpstr>'Assmt Sht CR13-B1 '!Print_Area</vt:lpstr>
      <vt:lpstr>'Assmt Sht CR14'!Print_Area</vt:lpstr>
      <vt:lpstr>'Assmt Sht CR15 '!Print_Area</vt:lpstr>
      <vt:lpstr>'Assmt Sht CR16 '!Print_Area</vt:lpstr>
      <vt:lpstr>'Assmt Sht CR17 '!Print_Area</vt:lpstr>
      <vt:lpstr>'Assmt Sht CR18  '!Print_Area</vt:lpstr>
      <vt:lpstr>'Assmt Sht CR19   '!Print_Area</vt:lpstr>
      <vt:lpstr>'Assmt Sht CR20 '!Print_Area</vt:lpstr>
      <vt:lpstr>'Assmt Sht CR21 '!Print_Area</vt:lpstr>
      <vt:lpstr>'Assmt Sht CR22 '!Print_Area</vt:lpstr>
      <vt:lpstr>'Assmt Sht CR23 '!Print_Area</vt:lpstr>
      <vt:lpstr>'Assmt Sht CR24  '!Print_Area</vt:lpstr>
      <vt:lpstr>'Assmt Sht CR25  '!Print_Area</vt:lpstr>
      <vt:lpstr>'Assmt Sht CR26 '!Print_Area</vt:lpstr>
      <vt:lpstr>'Assmt Sht CR27 '!Print_Area</vt:lpstr>
      <vt:lpstr>'Assmt Sht CR28 '!Print_Area</vt:lpstr>
      <vt:lpstr>'Assmt Sht CR33 '!Print_Area</vt:lpstr>
      <vt:lpstr>'Assmt Sht CRK1 '!Print_Area</vt:lpstr>
      <vt:lpstr>'Assmt Sht T-K (PreSchool)'!Print_Area</vt:lpstr>
      <vt:lpstr>'Break Galley'!Print_Area</vt:lpstr>
      <vt:lpstr>'Kitchen Ofc'!Print_Area</vt:lpstr>
      <vt:lpstr>MPR!Print_Area</vt:lpstr>
      <vt:lpstr>'MPR Breakroom '!Print_Area</vt:lpstr>
      <vt:lpstr>'MPR CR'!Print_Area</vt:lpstr>
      <vt:lpstr>'MPR Kitchen'!Print_Area</vt:lpstr>
      <vt:lpstr>'MPR Storage '!Print_Area</vt:lpstr>
      <vt:lpstr>Nurse!Print_Area</vt:lpstr>
      <vt:lpstr>'Portable Restroom-Boys'!Print_Area</vt:lpstr>
      <vt:lpstr>'Principal '!Print_Area</vt:lpstr>
    </vt:vector>
  </TitlesOfParts>
  <Company>Kitchell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Cassie Baugher</dc:creator>
  <cp:lastModifiedBy>Cassie Baugher</cp:lastModifiedBy>
  <cp:lastPrinted>2023-01-21T19:51:06Z</cp:lastPrinted>
  <dcterms:created xsi:type="dcterms:W3CDTF">2022-09-01T18:02:34Z</dcterms:created>
  <dcterms:modified xsi:type="dcterms:W3CDTF">2023-01-21T19:56:00Z</dcterms:modified>
</cp:coreProperties>
</file>